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45" windowWidth="20730" windowHeight="1176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<sst xmlns="http://schemas.openxmlformats.org/spreadsheetml/2006/main" count="135" uniqueCount="54">
  <si>
    <t>min</t>
  </si>
  <si>
    <t>max</t>
  </si>
  <si>
    <t>a</t>
  </si>
  <si>
    <t>b</t>
  </si>
  <si>
    <t>c</t>
  </si>
  <si>
    <t>a'</t>
  </si>
  <si>
    <t>b'</t>
  </si>
  <si>
    <t>c'</t>
  </si>
  <si>
    <t>x</t>
  </si>
  <si>
    <t>ya</t>
  </si>
  <si>
    <t>xa</t>
  </si>
  <si>
    <t>la</t>
  </si>
  <si>
    <t>xb</t>
  </si>
  <si>
    <t>yb</t>
  </si>
  <si>
    <t>lb</t>
  </si>
  <si>
    <t>xc</t>
  </si>
  <si>
    <t>yc</t>
  </si>
  <si>
    <t>lc</t>
  </si>
  <si>
    <t>fernando cinquegrani</t>
  </si>
  <si>
    <t>http://www.prodomosua.it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</si>
  <si>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</si>
  <si>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</si>
  <si>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</si>
  <si>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</si>
  <si>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</si>
  <si>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</si>
  <si>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</si>
  <si>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</si>
  <si>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</si>
  <si>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</si>
  <si>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</si>
  <si>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</si>
  <si>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ratio</t>
  </si>
  <si>
    <t>minimumscale</t>
  </si>
  <si>
    <t>maximumscale</t>
  </si>
  <si>
    <t>unit</t>
  </si>
  <si>
    <t>ay</t>
  </si>
  <si>
    <t>ax</t>
  </si>
  <si>
    <t>bx</t>
  </si>
  <si>
    <t>by</t>
  </si>
  <si>
    <t>cy</t>
  </si>
  <si>
    <t>cx</t>
  </si>
  <si>
    <t>ay'</t>
  </si>
  <si>
    <t>by'</t>
  </si>
  <si>
    <t>cy'</t>
  </si>
  <si>
    <t>ax'</t>
  </si>
  <si>
    <t>bx'</t>
  </si>
  <si>
    <t>cx'</t>
  </si>
  <si>
    <t>xla</t>
  </si>
  <si>
    <t>yla</t>
  </si>
  <si>
    <t>xlb</t>
  </si>
  <si>
    <t>xlc</t>
  </si>
  <si>
    <t>xl</t>
  </si>
  <si>
    <t>y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</si>
</sst>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&quot;&quot;"/>
    <numFmt numFmtId="165" formatCode="0.0"/>
    <numFmt numFmtId="166" formatCode="#,##0.0"/>
  </numFmts>
  <fonts count="42">
    <font>
      <sz val="9"/>
      <name val="Arial"/>
      <family val="0"/>
    </font>
    <font>
      <u val="single"/>
      <sz val="9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18"/>
      <name val="Arial"/>
      <family val="2"/>
    </font>
    <font>
      <sz val="8"/>
      <color indexed="58"/>
      <name val="Arial"/>
      <family val="2"/>
    </font>
    <font>
      <sz val="8"/>
      <color indexed="16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36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premere F9 per visualizzare altri dati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1"/>
          <c:w val="0.957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a'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Sheet1!$F$2:$F$13</c:f>
              <c:numCache/>
            </c:numRef>
          </c:xVal>
          <c:yVal>
            <c:numRef>
              <c:f>Sheet1!$H$2:$H$13</c:f>
              <c:numCache/>
            </c:numRef>
          </c:yVal>
          <c:smooth val="0"/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b'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Sheet1!$F$2:$F$13</c:f>
              <c:numCache/>
            </c:numRef>
          </c:xVal>
          <c:yVal>
            <c:numRef>
              <c:f>Sheet1!$I$2:$I$13</c:f>
              <c:numCache/>
            </c:numRef>
          </c:yVal>
          <c:smooth val="0"/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c'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Sheet1!$F$2:$F$13</c:f>
              <c:numCache/>
            </c:numRef>
          </c:xVal>
          <c:yVal>
            <c:numRef>
              <c:f>Sheet1!$J$2:$J$13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Sheet1!$N$2</c:f>
                  <c:strCache>
                    <c:ptCount val="1"/>
                    <c:pt idx="0">
                      <c:v>50,0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Sheet1!$N$3</c:f>
                  <c:strCache>
                    <c:ptCount val="1"/>
                    <c:pt idx="0">
                      <c:v>65,0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Sheet1!$N$4</c:f>
                  <c:strCache>
                    <c:ptCount val="1"/>
                    <c:pt idx="0">
                      <c:v>80,0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Sheet1!$N$5</c:f>
                  <c:strCache>
                    <c:ptCount val="1"/>
                    <c:pt idx="0">
                      <c:v>95,1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Sheet1!$N$6</c:f>
                  <c:strCache>
                    <c:ptCount val="1"/>
                    <c:pt idx="0">
                      <c:v>110,1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Sheet1!$N$7</c:f>
                  <c:strCache>
                    <c:ptCount val="1"/>
                    <c:pt idx="0">
                      <c:v>125,1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Sheet1!$N$8</c:f>
                  <c:strCache>
                    <c:ptCount val="1"/>
                    <c:pt idx="0">
                      <c:v>140,1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Sheet1!$N$9</c:f>
                  <c:strCache>
                    <c:ptCount val="1"/>
                    <c:pt idx="0">
                      <c:v>155,1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Sheet1!$N$10</c:f>
                  <c:strCache>
                    <c:ptCount val="1"/>
                    <c:pt idx="0">
                      <c:v>170,2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Sheet1!$N$11</c:f>
                  <c:strCache>
                    <c:ptCount val="1"/>
                    <c:pt idx="0">
                      <c:v>185,2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Sheet1!$N$12</c:f>
                  <c:strCache>
                    <c:ptCount val="1"/>
                    <c:pt idx="0">
                      <c:v>200,2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Sheet1!$L$2:$L$12</c:f>
              <c:numCache/>
            </c:numRef>
          </c:xVal>
          <c:yVal>
            <c:numRef>
              <c:f>Sheet1!$M$2:$M$12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Sheet1!$Q$2</c:f>
                  <c:strCache>
                    <c:ptCount val="1"/>
                    <c:pt idx="0">
                      <c:v>0,0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Sheet1!$Q$3</c:f>
                  <c:strCache>
                    <c:ptCount val="1"/>
                    <c:pt idx="0">
                      <c:v>3,1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Sheet1!$Q$4</c:f>
                  <c:strCache>
                    <c:ptCount val="1"/>
                    <c:pt idx="0">
                      <c:v>6,3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Sheet1!$Q$5</c:f>
                  <c:strCache>
                    <c:ptCount val="1"/>
                    <c:pt idx="0">
                      <c:v>9,4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Sheet1!$Q$6</c:f>
                  <c:strCache>
                    <c:ptCount val="1"/>
                    <c:pt idx="0">
                      <c:v>12,6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Sheet1!$Q$7</c:f>
                  <c:strCache>
                    <c:ptCount val="1"/>
                    <c:pt idx="0">
                      <c:v>15,7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Sheet1!$Q$8</c:f>
                  <c:strCache>
                    <c:ptCount val="1"/>
                    <c:pt idx="0">
                      <c:v>18,9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Sheet1!$Q$9</c:f>
                  <c:strCache>
                    <c:ptCount val="1"/>
                    <c:pt idx="0">
                      <c:v>22,0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Sheet1!$Q$10</c:f>
                  <c:strCache>
                    <c:ptCount val="1"/>
                    <c:pt idx="0">
                      <c:v>25,2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Sheet1!$Q$11</c:f>
                  <c:strCache>
                    <c:ptCount val="1"/>
                    <c:pt idx="0">
                      <c:v>28,3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Sheet1!$Q$12</c:f>
                  <c:strCache>
                    <c:ptCount val="1"/>
                    <c:pt idx="0">
                      <c:v>31,4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Sheet1!$O$2:$O$12</c:f>
              <c:numCache/>
            </c:numRef>
          </c:xVal>
          <c:yVal>
            <c:numRef>
              <c:f>Sheet1!$P$2:$P$12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Sheet1!$T$2</c:f>
                  <c:strCache>
                    <c:ptCount val="1"/>
                    <c:pt idx="0">
                      <c:v>-2,0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Sheet1!$T$3</c:f>
                  <c:strCache>
                    <c:ptCount val="1"/>
                    <c:pt idx="0">
                      <c:v>-1,6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Sheet1!$T$4</c:f>
                  <c:strCache>
                    <c:ptCount val="1"/>
                    <c:pt idx="0">
                      <c:v>-1,3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Sheet1!$T$5</c:f>
                  <c:strCache>
                    <c:ptCount val="1"/>
                    <c:pt idx="0">
                      <c:v>-0,9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Sheet1!$T$6</c:f>
                  <c:strCache>
                    <c:ptCount val="1"/>
                    <c:pt idx="0">
                      <c:v>-0,6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Sheet1!$T$7</c:f>
                  <c:strCache>
                    <c:ptCount val="1"/>
                    <c:pt idx="0">
                      <c:v>-0,2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Sheet1!$T$8</c:f>
                  <c:strCache>
                    <c:ptCount val="1"/>
                    <c:pt idx="0">
                      <c:v>0,1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Sheet1!$T$9</c:f>
                  <c:strCache>
                    <c:ptCount val="1"/>
                    <c:pt idx="0">
                      <c:v>0,5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Sheet1!$T$10</c:f>
                  <c:strCache>
                    <c:ptCount val="1"/>
                    <c:pt idx="0">
                      <c:v>0,8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Sheet1!$T$11</c:f>
                  <c:strCache>
                    <c:ptCount val="1"/>
                    <c:pt idx="0">
                      <c:v>1,2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Sheet1!$T$12</c:f>
                  <c:strCache>
                    <c:ptCount val="1"/>
                    <c:pt idx="0">
                      <c:v>1,5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Sheet1!$R$2:$R$12</c:f>
              <c:numCache/>
            </c:numRef>
          </c:xVal>
          <c:yVal>
            <c:numRef>
              <c:f>Sheet1!$S$2:$S$12</c:f>
              <c:numCache/>
            </c:numRef>
          </c:yVal>
          <c:smooth val="0"/>
        </c:ser>
        <c:ser>
          <c:idx val="6"/>
          <c:order val="6"/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tx>
                <c:strRef>
                  <c:f>Sheet1!$A$2</c:f>
                  <c:strCache>
                    <c:ptCount val="1"/>
                    <c:pt idx="0">
                      <c:v>gen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Sheet1!$A$3</c:f>
                  <c:strCache>
                    <c:ptCount val="1"/>
                    <c:pt idx="0">
                      <c:v>feb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Sheet1!$A$4</c:f>
                  <c:strCache>
                    <c:ptCount val="1"/>
                    <c:pt idx="0">
                      <c:v>mar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Sheet1!$A$5</c:f>
                  <c:strCache>
                    <c:ptCount val="1"/>
                    <c:pt idx="0">
                      <c:v>apr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Sheet1!$A$6</c:f>
                  <c:strCache>
                    <c:ptCount val="1"/>
                    <c:pt idx="0">
                      <c:v>mag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Sheet1!$A$7</c:f>
                  <c:strCache>
                    <c:ptCount val="1"/>
                    <c:pt idx="0">
                      <c:v>giu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Sheet1!$A$8</c:f>
                  <c:strCache>
                    <c:ptCount val="1"/>
                    <c:pt idx="0">
                      <c:v>lug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Sheet1!$A$9</c:f>
                  <c:strCache>
                    <c:ptCount val="1"/>
                    <c:pt idx="0">
                      <c:v>ago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Sheet1!$A$10</c:f>
                  <c:strCache>
                    <c:ptCount val="1"/>
                    <c:pt idx="0">
                      <c:v>set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Sheet1!$A$11</c:f>
                  <c:strCache>
                    <c:ptCount val="1"/>
                    <c:pt idx="0">
                      <c:v>ott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Sheet1!$A$12</c:f>
                  <c:strCache>
                    <c:ptCount val="1"/>
                    <c:pt idx="0">
                      <c:v>nov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Sheet1!$A$13</c:f>
                  <c:strCache>
                    <c:ptCount val="1"/>
                    <c:pt idx="0">
                      <c:v>dic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Sheet1!$F$2:$F$13</c:f>
              <c:numCache/>
            </c:numRef>
          </c:xVal>
          <c:yVal>
            <c:numRef>
              <c:f>Sheet1!$G$2:$G$13</c:f>
              <c:numCache/>
            </c:numRef>
          </c:yVal>
          <c:smooth val="0"/>
        </c:ser>
        <c:axId val="63664585"/>
        <c:axId val="36110354"/>
      </c:scatterChart>
      <c:valAx>
        <c:axId val="63664585"/>
        <c:scaling>
          <c:orientation val="minMax"/>
          <c:max val="12"/>
          <c:min val="-3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36110354"/>
        <c:crosses val="autoZero"/>
        <c:crossBetween val="midCat"/>
        <c:dispUnits/>
        <c:majorUnit val="1"/>
      </c:valAx>
      <c:valAx>
        <c:axId val="36110354"/>
        <c:scaling>
          <c:orientation val="minMax"/>
          <c:max val="1.1"/>
          <c:min val="-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333333"/>
            </a:solidFill>
          </a:ln>
        </c:spPr>
        <c:crossAx val="63664585"/>
        <c:crosses val="autoZero"/>
        <c:crossBetween val="midCat"/>
        <c:dispUnits/>
        <c:majorUnit val="0.1"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3375"/>
          <c:y val="0.24775"/>
          <c:w val="0.12525"/>
          <c:h val="0.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premere F9 per visualizzare altri dati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0075"/>
          <c:w val="0.95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Sheet2!$H$1</c:f>
              <c:strCache>
                <c:ptCount val="1"/>
                <c:pt idx="0">
                  <c:v>a'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Sheet2!$F$2:$F$13</c:f>
              <c:numCache/>
            </c:numRef>
          </c:xVal>
          <c:yVal>
            <c:numRef>
              <c:f>Sheet2!$H$2:$H$13</c:f>
              <c:numCache/>
            </c:numRef>
          </c:yVal>
          <c:smooth val="0"/>
        </c:ser>
        <c:ser>
          <c:idx val="1"/>
          <c:order val="1"/>
          <c:tx>
            <c:strRef>
              <c:f>Sheet2!$I$1</c:f>
              <c:strCache>
                <c:ptCount val="1"/>
                <c:pt idx="0">
                  <c:v>b'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Sheet2!$F$2:$F$13</c:f>
              <c:numCache/>
            </c:numRef>
          </c:xVal>
          <c:yVal>
            <c:numRef>
              <c:f>Sheet2!$I$2:$I$13</c:f>
              <c:numCache/>
            </c:numRef>
          </c:yVal>
          <c:smooth val="0"/>
        </c:ser>
        <c:ser>
          <c:idx val="2"/>
          <c:order val="2"/>
          <c:tx>
            <c:strRef>
              <c:f>Sheet2!$J$1</c:f>
              <c:strCache>
                <c:ptCount val="1"/>
                <c:pt idx="0">
                  <c:v>c'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Sheet2!$F$2:$F$13</c:f>
              <c:numCache/>
            </c:numRef>
          </c:xVal>
          <c:yVal>
            <c:numRef>
              <c:f>Sheet2!$J$2:$J$13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strRef>
                  <c:f>Sheet2!$N$2</c:f>
                  <c:strCache>
                    <c:ptCount val="1"/>
                    <c:pt idx="0">
                      <c:v>34,0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Sheet2!$N$3</c:f>
                  <c:strCache>
                    <c:ptCount val="1"/>
                    <c:pt idx="0">
                      <c:v>56,6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Sheet2!$N$4</c:f>
                  <c:strCache>
                    <c:ptCount val="1"/>
                    <c:pt idx="0">
                      <c:v>79,3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Sheet2!$N$5</c:f>
                  <c:strCache>
                    <c:ptCount val="1"/>
                    <c:pt idx="0">
                      <c:v>101,9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Sheet2!$N$6</c:f>
                  <c:strCache>
                    <c:ptCount val="1"/>
                    <c:pt idx="0">
                      <c:v>124,5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Sheet2!$N$7</c:f>
                  <c:strCache>
                    <c:ptCount val="1"/>
                    <c:pt idx="0">
                      <c:v>147,1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Sheet2!$N$8</c:f>
                  <c:strCache>
                    <c:ptCount val="1"/>
                    <c:pt idx="0">
                      <c:v>169,8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Sheet2!$N$9</c:f>
                  <c:strCache>
                    <c:ptCount val="1"/>
                    <c:pt idx="0">
                      <c:v>192,4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Sheet2!$N$10</c:f>
                  <c:strCache>
                    <c:ptCount val="1"/>
                    <c:pt idx="0">
                      <c:v>215,0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Sheet2!#REF!</c:f>
                  <c:strCache>
                    <c:ptCount val="1"/>
                    <c:pt idx="0">
                      <c:v>#RIF!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Sheet2!$N$10</c:f>
                  <c:strCache>
                    <c:ptCount val="1"/>
                    <c:pt idx="0">
                      <c:v>215,0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Sheet2!$L$2:$L$10</c:f>
              <c:numCache/>
            </c:numRef>
          </c:xVal>
          <c:yVal>
            <c:numRef>
              <c:f>Sheet2!$M$2:$M$10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strRef>
                  <c:f>Sheet2!$P$2</c:f>
                  <c:strCache>
                    <c:ptCount val="1"/>
                    <c:pt idx="0">
                      <c:v>-4,0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Sheet2!$P$3</c:f>
                  <c:strCache>
                    <c:ptCount val="1"/>
                    <c:pt idx="0">
                      <c:v>0,9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Sheet2!$P$4</c:f>
                  <c:strCache>
                    <c:ptCount val="1"/>
                    <c:pt idx="0">
                      <c:v>5,8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Sheet2!$P$5</c:f>
                  <c:strCache>
                    <c:ptCount val="1"/>
                    <c:pt idx="0">
                      <c:v>10,6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Sheet2!$P$6</c:f>
                  <c:strCache>
                    <c:ptCount val="1"/>
                    <c:pt idx="0">
                      <c:v>15,5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Sheet2!$P$7</c:f>
                  <c:strCache>
                    <c:ptCount val="1"/>
                    <c:pt idx="0">
                      <c:v>20,4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Sheet2!$P$8</c:f>
                  <c:strCache>
                    <c:ptCount val="1"/>
                    <c:pt idx="0">
                      <c:v>25,3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Sheet2!$P$9</c:f>
                  <c:strCache>
                    <c:ptCount val="1"/>
                    <c:pt idx="0">
                      <c:v>30,1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Sheet2!$P$10</c:f>
                  <c:strCache>
                    <c:ptCount val="1"/>
                    <c:pt idx="0">
                      <c:v>35,0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Sheet2!#REF!</c:f>
                  <c:strCache>
                    <c:ptCount val="1"/>
                    <c:pt idx="0">
                      <c:v>#RIF!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Sheet2!$P$10</c:f>
                  <c:strCache>
                    <c:ptCount val="1"/>
                    <c:pt idx="0">
                      <c:v>35,0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Sheet2!$O$2:$O$10</c:f>
              <c:numCache/>
            </c:numRef>
          </c:xVal>
          <c:yVal>
            <c:numRef>
              <c:f>Sheet2!$M$2:$M$10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Sheet2!$R$2</c:f>
                  <c:strCache>
                    <c:ptCount val="1"/>
                    <c:pt idx="0">
                      <c:v>-3,0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Sheet2!$R$3</c:f>
                  <c:strCache>
                    <c:ptCount val="1"/>
                    <c:pt idx="0">
                      <c:v>-2,4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Sheet2!$R$4</c:f>
                  <c:strCache>
                    <c:ptCount val="1"/>
                    <c:pt idx="0">
                      <c:v>-1,8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Sheet2!$R$5</c:f>
                  <c:strCache>
                    <c:ptCount val="1"/>
                    <c:pt idx="0">
                      <c:v>-1,1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Sheet2!$R$6</c:f>
                  <c:strCache>
                    <c:ptCount val="1"/>
                    <c:pt idx="0">
                      <c:v>-0,5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Sheet2!$R$7</c:f>
                  <c:strCache>
                    <c:ptCount val="1"/>
                    <c:pt idx="0">
                      <c:v>0,1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Sheet2!$R$8</c:f>
                  <c:strCache>
                    <c:ptCount val="1"/>
                    <c:pt idx="0">
                      <c:v>0,8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Sheet2!$R$9</c:f>
                  <c:strCache>
                    <c:ptCount val="1"/>
                    <c:pt idx="0">
                      <c:v>1,4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Sheet2!$R$10</c:f>
                  <c:strCache>
                    <c:ptCount val="1"/>
                    <c:pt idx="0">
                      <c:v>2,0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Sheet2!#REF!</c:f>
                  <c:strCache>
                    <c:ptCount val="1"/>
                    <c:pt idx="0">
                      <c:v>#RIF!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Sheet2!$R$10</c:f>
                  <c:strCache>
                    <c:ptCount val="1"/>
                    <c:pt idx="0">
                      <c:v>2,0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Sheet2!$Q$2:$Q$10</c:f>
              <c:numCache/>
            </c:numRef>
          </c:xVal>
          <c:yVal>
            <c:numRef>
              <c:f>Sheet2!$M$2:$M$10</c:f>
              <c:numCache/>
            </c:numRef>
          </c:yVal>
          <c:smooth val="0"/>
        </c:ser>
        <c:ser>
          <c:idx val="6"/>
          <c:order val="6"/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tx>
                <c:strRef>
                  <c:f>Sheet1!$A$2</c:f>
                  <c:strCache>
                    <c:ptCount val="1"/>
                    <c:pt idx="0">
                      <c:v>gen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Sheet1!$A$3</c:f>
                  <c:strCache>
                    <c:ptCount val="1"/>
                    <c:pt idx="0">
                      <c:v>feb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Sheet1!$A$4</c:f>
                  <c:strCache>
                    <c:ptCount val="1"/>
                    <c:pt idx="0">
                      <c:v>mar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Sheet1!$A$5</c:f>
                  <c:strCache>
                    <c:ptCount val="1"/>
                    <c:pt idx="0">
                      <c:v>apr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Sheet1!$A$6</c:f>
                  <c:strCache>
                    <c:ptCount val="1"/>
                    <c:pt idx="0">
                      <c:v>mag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Sheet1!$A$7</c:f>
                  <c:strCache>
                    <c:ptCount val="1"/>
                    <c:pt idx="0">
                      <c:v>giu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Sheet1!$A$8</c:f>
                  <c:strCache>
                    <c:ptCount val="1"/>
                    <c:pt idx="0">
                      <c:v>lug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Sheet1!$A$9</c:f>
                  <c:strCache>
                    <c:ptCount val="1"/>
                    <c:pt idx="0">
                      <c:v>ago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Sheet1!$A$10</c:f>
                  <c:strCache>
                    <c:ptCount val="1"/>
                    <c:pt idx="0">
                      <c:v>set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Sheet1!$A$11</c:f>
                  <c:strCache>
                    <c:ptCount val="1"/>
                    <c:pt idx="0">
                      <c:v>ott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Sheet1!$A$12</c:f>
                  <c:strCache>
                    <c:ptCount val="1"/>
                    <c:pt idx="0">
                      <c:v>nov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Sheet1!$A$13</c:f>
                  <c:strCache>
                    <c:ptCount val="1"/>
                    <c:pt idx="0">
                      <c:v>dic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Sheet1!$F$2:$F$13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Sheet1!$G$2:$G$13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6557731"/>
        <c:axId val="39257532"/>
      </c:scatterChart>
      <c:valAx>
        <c:axId val="56557731"/>
        <c:scaling>
          <c:orientation val="minMax"/>
          <c:max val="12"/>
          <c:min val="-3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39257532"/>
        <c:crosses val="autoZero"/>
        <c:crossBetween val="midCat"/>
        <c:dispUnits/>
        <c:majorUnit val="1"/>
      </c:valAx>
      <c:valAx>
        <c:axId val="39257532"/>
        <c:scaling>
          <c:orientation val="minMax"/>
          <c:max val="1.125"/>
          <c:min val="-0.1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333333"/>
            </a:solidFill>
          </a:ln>
        </c:spPr>
        <c:crossAx val="56557731"/>
        <c:crosses val="autoZero"/>
        <c:crossBetween val="midCat"/>
        <c:dispUnits/>
        <c:majorUnit val="0.125"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3375"/>
          <c:y val="0.24775"/>
          <c:w val="0.12525"/>
          <c:h val="0.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premere F9 per visualizzare altri dati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0075"/>
          <c:w val="0.95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Sheet3!$H$1</c:f>
              <c:strCache>
                <c:ptCount val="1"/>
                <c:pt idx="0">
                  <c:v>a'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Sheet3!$F$2:$F$13</c:f>
              <c:numCache/>
            </c:numRef>
          </c:xVal>
          <c:yVal>
            <c:numRef>
              <c:f>Sheet3!$H$2:$H$13</c:f>
              <c:numCache/>
            </c:numRef>
          </c:yVal>
          <c:smooth val="1"/>
        </c:ser>
        <c:ser>
          <c:idx val="1"/>
          <c:order val="1"/>
          <c:tx>
            <c:strRef>
              <c:f>Sheet3!$I$1</c:f>
              <c:strCache>
                <c:ptCount val="1"/>
                <c:pt idx="0">
                  <c:v>b'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Sheet3!$F$2:$F$13</c:f>
              <c:numCache/>
            </c:numRef>
          </c:xVal>
          <c:yVal>
            <c:numRef>
              <c:f>Sheet3!$I$2:$I$13</c:f>
              <c:numCache/>
            </c:numRef>
          </c:yVal>
          <c:smooth val="1"/>
        </c:ser>
        <c:ser>
          <c:idx val="2"/>
          <c:order val="2"/>
          <c:tx>
            <c:strRef>
              <c:f>Sheet3!$J$1</c:f>
              <c:strCache>
                <c:ptCount val="1"/>
                <c:pt idx="0">
                  <c:v>c'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Sheet3!$F$2:$F$13</c:f>
              <c:numCache/>
            </c:numRef>
          </c:xVal>
          <c:yVal>
            <c:numRef>
              <c:f>Sheet3!$J$2:$J$13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Sheet3!$N$2</c:f>
                  <c:strCache>
                    <c:ptCount val="1"/>
                    <c:pt idx="0">
                      <c:v>73,0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Sheet3!$N$3</c:f>
                  <c:strCache>
                    <c:ptCount val="1"/>
                    <c:pt idx="0">
                      <c:v>77,7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Sheet3!$N$4</c:f>
                  <c:strCache>
                    <c:ptCount val="1"/>
                    <c:pt idx="0">
                      <c:v>82,4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Sheet3!$N$5</c:f>
                  <c:strCache>
                    <c:ptCount val="1"/>
                    <c:pt idx="0">
                      <c:v>87,1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Sheet3!$N$6</c:f>
                  <c:strCache>
                    <c:ptCount val="1"/>
                    <c:pt idx="0">
                      <c:v>91,8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Sheet3!$N$7</c:f>
                  <c:strCache>
                    <c:ptCount val="1"/>
                    <c:pt idx="0">
                      <c:v>96,5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Sheet3!$N$8</c:f>
                  <c:strCache>
                    <c:ptCount val="1"/>
                    <c:pt idx="0">
                      <c:v>101,2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Sheet3!$N$9</c:f>
                  <c:strCache>
                    <c:ptCount val="1"/>
                    <c:pt idx="0">
                      <c:v>105,9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Sheet3!$N$10</c:f>
                  <c:strCache>
                    <c:ptCount val="1"/>
                    <c:pt idx="0">
                      <c:v>110,6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Sheet3!$N$11</c:f>
                  <c:strCache>
                    <c:ptCount val="1"/>
                    <c:pt idx="0">
                      <c:v>115,3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Sheet3!$N$12</c:f>
                  <c:strCache>
                    <c:ptCount val="1"/>
                    <c:pt idx="0">
                      <c:v>120,0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Sheet3!$L$2:$L$12</c:f>
              <c:numCache/>
            </c:numRef>
          </c:xVal>
          <c:yVal>
            <c:numRef>
              <c:f>Sheet3!$M$2:$M$12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Sheet3!$Q$2</c:f>
                  <c:strCache>
                    <c:ptCount val="1"/>
                    <c:pt idx="0">
                      <c:v>47,0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Sheet3!$Q$3</c:f>
                  <c:strCache>
                    <c:ptCount val="1"/>
                    <c:pt idx="0">
                      <c:v>50,5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Sheet3!$Q$4</c:f>
                  <c:strCache>
                    <c:ptCount val="1"/>
                    <c:pt idx="0">
                      <c:v>54,0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Sheet3!$Q$5</c:f>
                  <c:strCache>
                    <c:ptCount val="1"/>
                    <c:pt idx="0">
                      <c:v>57,5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Sheet3!$Q$6</c:f>
                  <c:strCache>
                    <c:ptCount val="1"/>
                    <c:pt idx="0">
                      <c:v>61,0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Sheet3!$Q$7</c:f>
                  <c:strCache>
                    <c:ptCount val="1"/>
                    <c:pt idx="0">
                      <c:v>64,5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Sheet3!$Q$8</c:f>
                  <c:strCache>
                    <c:ptCount val="1"/>
                    <c:pt idx="0">
                      <c:v>68,0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Sheet3!$Q$9</c:f>
                  <c:strCache>
                    <c:ptCount val="1"/>
                    <c:pt idx="0">
                      <c:v>71,5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Sheet3!$Q$10</c:f>
                  <c:strCache>
                    <c:ptCount val="1"/>
                    <c:pt idx="0">
                      <c:v>75,0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Sheet3!$Q$11</c:f>
                  <c:strCache>
                    <c:ptCount val="1"/>
                    <c:pt idx="0">
                      <c:v>78,5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Sheet3!$Q$12</c:f>
                  <c:strCache>
                    <c:ptCount val="1"/>
                    <c:pt idx="0">
                      <c:v>82,0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Sheet3!$O$2:$O$12</c:f>
              <c:numCache/>
            </c:numRef>
          </c:xVal>
          <c:yVal>
            <c:numRef>
              <c:f>Sheet3!$M$2:$M$12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Sheet3!$T$2</c:f>
                  <c:strCache>
                    <c:ptCount val="1"/>
                    <c:pt idx="0">
                      <c:v>-31,0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Sheet3!$T$3</c:f>
                  <c:strCache>
                    <c:ptCount val="1"/>
                    <c:pt idx="0">
                      <c:v>-23,5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Sheet3!$T$4</c:f>
                  <c:strCache>
                    <c:ptCount val="1"/>
                    <c:pt idx="0">
                      <c:v>-16,0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Sheet3!$T$5</c:f>
                  <c:strCache>
                    <c:ptCount val="1"/>
                    <c:pt idx="0">
                      <c:v>-8,5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Sheet3!$T$6</c:f>
                  <c:strCache>
                    <c:ptCount val="1"/>
                    <c:pt idx="0">
                      <c:v>-1,0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Sheet3!$T$7</c:f>
                  <c:strCache>
                    <c:ptCount val="1"/>
                    <c:pt idx="0">
                      <c:v>6,5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Sheet3!$T$8</c:f>
                  <c:strCache>
                    <c:ptCount val="1"/>
                    <c:pt idx="0">
                      <c:v>14,0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Sheet3!$T$9</c:f>
                  <c:strCache>
                    <c:ptCount val="1"/>
                    <c:pt idx="0">
                      <c:v>21,5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Sheet3!$T$10</c:f>
                  <c:strCache>
                    <c:ptCount val="1"/>
                    <c:pt idx="0">
                      <c:v>29,0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Sheet3!$T$11</c:f>
                  <c:strCache>
                    <c:ptCount val="1"/>
                    <c:pt idx="0">
                      <c:v>36,5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Sheet3!$T$12</c:f>
                  <c:strCache>
                    <c:ptCount val="1"/>
                    <c:pt idx="0">
                      <c:v>44,0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Sheet3!$R$2:$R$12</c:f>
              <c:numCache/>
            </c:numRef>
          </c:xVal>
          <c:yVal>
            <c:numRef>
              <c:f>Sheet3!$M$2:$M$12</c:f>
              <c:numCache/>
            </c:numRef>
          </c:yVal>
          <c:smooth val="0"/>
        </c:ser>
        <c:ser>
          <c:idx val="6"/>
          <c:order val="6"/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tx>
                <c:strRef>
                  <c:f>Sheet3!$A$2</c:f>
                  <c:strCache>
                    <c:ptCount val="1"/>
                    <c:pt idx="0">
                      <c:v>gen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Sheet3!$A$3</c:f>
                  <c:strCache>
                    <c:ptCount val="1"/>
                    <c:pt idx="0">
                      <c:v>feb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Sheet3!$A$4</c:f>
                  <c:strCache>
                    <c:ptCount val="1"/>
                    <c:pt idx="0">
                      <c:v>mar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Sheet3!$A$5</c:f>
                  <c:strCache>
                    <c:ptCount val="1"/>
                    <c:pt idx="0">
                      <c:v>apr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Sheet3!$A$6</c:f>
                  <c:strCache>
                    <c:ptCount val="1"/>
                    <c:pt idx="0">
                      <c:v>mag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Sheet3!$A$7</c:f>
                  <c:strCache>
                    <c:ptCount val="1"/>
                    <c:pt idx="0">
                      <c:v>giu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Sheet3!$A$8</c:f>
                  <c:strCache>
                    <c:ptCount val="1"/>
                    <c:pt idx="0">
                      <c:v>lug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Sheet3!$A$9</c:f>
                  <c:strCache>
                    <c:ptCount val="1"/>
                    <c:pt idx="0">
                      <c:v>ago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Sheet3!$A$10</c:f>
                  <c:strCache>
                    <c:ptCount val="1"/>
                    <c:pt idx="0">
                      <c:v>set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Sheet3!$A$11</c:f>
                  <c:strCache>
                    <c:ptCount val="1"/>
                    <c:pt idx="0">
                      <c:v>ott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Sheet3!$A$12</c:f>
                  <c:strCache>
                    <c:ptCount val="1"/>
                    <c:pt idx="0">
                      <c:v>nov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Sheet3!$A$13</c:f>
                  <c:strCache>
                    <c:ptCount val="1"/>
                    <c:pt idx="0">
                      <c:v>dic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Sheet3!$F$2:$F$13</c:f>
              <c:numCache/>
            </c:numRef>
          </c:xVal>
          <c:yVal>
            <c:numRef>
              <c:f>Sheet3!$G$2:$G$13</c:f>
              <c:numCache/>
            </c:numRef>
          </c:yVal>
          <c:smooth val="0"/>
        </c:ser>
        <c:axId val="17773469"/>
        <c:axId val="25743494"/>
      </c:scatterChart>
      <c:valAx>
        <c:axId val="17773469"/>
        <c:scaling>
          <c:orientation val="minMax"/>
          <c:max val="12"/>
          <c:min val="-3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25743494"/>
        <c:crosses val="autoZero"/>
        <c:crossBetween val="midCat"/>
        <c:dispUnits/>
        <c:majorUnit val="1"/>
      </c:valAx>
      <c:valAx>
        <c:axId val="25743494"/>
        <c:scaling>
          <c:orientation val="minMax"/>
          <c:max val="1.1"/>
          <c:min val="-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333333"/>
            </a:solidFill>
          </a:ln>
        </c:spPr>
        <c:crossAx val="17773469"/>
        <c:crosses val="autoZero"/>
        <c:crossBetween val="midCat"/>
        <c:dispUnits/>
        <c:majorUnit val="0.1"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18"/>
          <c:y val="0.09475"/>
          <c:w val="0.3502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premere F9 per visualizzare altri dati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0075"/>
          <c:w val="0.95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Sheet4!$K$1</c:f>
              <c:strCache>
                <c:ptCount val="1"/>
                <c:pt idx="0">
                  <c:v>ay'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Sheet4!$J$2:$J$13</c:f>
              <c:numCache/>
            </c:numRef>
          </c:xVal>
          <c:yVal>
            <c:numRef>
              <c:f>Sheet4!$K$2:$K$13</c:f>
              <c:numCache/>
            </c:numRef>
          </c:yVal>
          <c:smooth val="1"/>
        </c:ser>
        <c:ser>
          <c:idx val="1"/>
          <c:order val="1"/>
          <c:tx>
            <c:strRef>
              <c:f>Sheet4!$M$1</c:f>
              <c:strCache>
                <c:ptCount val="1"/>
                <c:pt idx="0">
                  <c:v>by'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Sheet4!$L$2:$L$13</c:f>
              <c:numCache/>
            </c:numRef>
          </c:xVal>
          <c:yVal>
            <c:numRef>
              <c:f>Sheet4!$M$2:$M$13</c:f>
              <c:numCache/>
            </c:numRef>
          </c:yVal>
          <c:smooth val="1"/>
        </c:ser>
        <c:ser>
          <c:idx val="2"/>
          <c:order val="2"/>
          <c:tx>
            <c:strRef>
              <c:f>Sheet4!$O$1</c:f>
              <c:strCache>
                <c:ptCount val="1"/>
                <c:pt idx="0">
                  <c:v>cy'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Sheet4!$N$2:$N$13</c:f>
              <c:numCache/>
            </c:numRef>
          </c:xVal>
          <c:yVal>
            <c:numRef>
              <c:f>Sheet4!$O$2:$O$13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Sheet3!$N$2</c:f>
                  <c:strCache>
                    <c:ptCount val="1"/>
                    <c:pt idx="0">
                      <c:v>73,0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Sheet3!$N$3</c:f>
                  <c:strCache>
                    <c:ptCount val="1"/>
                    <c:pt idx="0">
                      <c:v>77,7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Sheet3!$N$4</c:f>
                  <c:strCache>
                    <c:ptCount val="1"/>
                    <c:pt idx="0">
                      <c:v>82,4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Sheet3!$N$5</c:f>
                  <c:strCache>
                    <c:ptCount val="1"/>
                    <c:pt idx="0">
                      <c:v>87,1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Sheet3!$N$6</c:f>
                  <c:strCache>
                    <c:ptCount val="1"/>
                    <c:pt idx="0">
                      <c:v>91,8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Sheet3!$N$7</c:f>
                  <c:strCache>
                    <c:ptCount val="1"/>
                    <c:pt idx="0">
                      <c:v>96,5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Sheet3!$N$8</c:f>
                  <c:strCache>
                    <c:ptCount val="1"/>
                    <c:pt idx="0">
                      <c:v>101,2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Sheet3!$N$9</c:f>
                  <c:strCache>
                    <c:ptCount val="1"/>
                    <c:pt idx="0">
                      <c:v>105,9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Sheet3!$N$10</c:f>
                  <c:strCache>
                    <c:ptCount val="1"/>
                    <c:pt idx="0">
                      <c:v>110,6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Sheet3!$N$11</c:f>
                  <c:strCache>
                    <c:ptCount val="1"/>
                    <c:pt idx="0">
                      <c:v>115,3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Sheet3!$N$12</c:f>
                  <c:strCache>
                    <c:ptCount val="1"/>
                    <c:pt idx="0">
                      <c:v>120,0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Sheet3!$L$2:$L$12</c:f>
              <c:numCache>
                <c:ptCount val="11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</c:numCache>
            </c:numRef>
          </c:xVal>
          <c:yVal>
            <c:numRef>
              <c:f>Sheet3!$M$2:$M$12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Sheet3!$Q$2</c:f>
                  <c:strCache>
                    <c:ptCount val="1"/>
                    <c:pt idx="0">
                      <c:v>47,0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Sheet3!$Q$3</c:f>
                  <c:strCache>
                    <c:ptCount val="1"/>
                    <c:pt idx="0">
                      <c:v>50,5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Sheet3!$Q$4</c:f>
                  <c:strCache>
                    <c:ptCount val="1"/>
                    <c:pt idx="0">
                      <c:v>54,0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Sheet3!$Q$5</c:f>
                  <c:strCache>
                    <c:ptCount val="1"/>
                    <c:pt idx="0">
                      <c:v>57,5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Sheet3!$Q$6</c:f>
                  <c:strCache>
                    <c:ptCount val="1"/>
                    <c:pt idx="0">
                      <c:v>61,0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Sheet3!$Q$7</c:f>
                  <c:strCache>
                    <c:ptCount val="1"/>
                    <c:pt idx="0">
                      <c:v>64,5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Sheet3!$Q$8</c:f>
                  <c:strCache>
                    <c:ptCount val="1"/>
                    <c:pt idx="0">
                      <c:v>68,0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Sheet3!$Q$9</c:f>
                  <c:strCache>
                    <c:ptCount val="1"/>
                    <c:pt idx="0">
                      <c:v>71,5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Sheet3!$Q$10</c:f>
                  <c:strCache>
                    <c:ptCount val="1"/>
                    <c:pt idx="0">
                      <c:v>75,0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Sheet3!$Q$11</c:f>
                  <c:strCache>
                    <c:ptCount val="1"/>
                    <c:pt idx="0">
                      <c:v>78,5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Sheet3!$Q$12</c:f>
                  <c:strCache>
                    <c:ptCount val="1"/>
                    <c:pt idx="0">
                      <c:v>82,0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Sheet3!$O$2:$O$12</c:f>
              <c:numCach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xVal>
          <c:yVal>
            <c:numRef>
              <c:f>Sheet3!$M$2:$M$12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Sheet3!$T$2</c:f>
                  <c:strCache>
                    <c:ptCount val="1"/>
                    <c:pt idx="0">
                      <c:v>-31,0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Sheet3!$T$3</c:f>
                  <c:strCache>
                    <c:ptCount val="1"/>
                    <c:pt idx="0">
                      <c:v>-23,5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Sheet3!$T$4</c:f>
                  <c:strCache>
                    <c:ptCount val="1"/>
                    <c:pt idx="0">
                      <c:v>-16,0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Sheet3!$T$5</c:f>
                  <c:strCache>
                    <c:ptCount val="1"/>
                    <c:pt idx="0">
                      <c:v>-8,5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Sheet3!$T$6</c:f>
                  <c:strCache>
                    <c:ptCount val="1"/>
                    <c:pt idx="0">
                      <c:v>-1,0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Sheet3!$T$7</c:f>
                  <c:strCache>
                    <c:ptCount val="1"/>
                    <c:pt idx="0">
                      <c:v>6,5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Sheet3!$T$8</c:f>
                  <c:strCache>
                    <c:ptCount val="1"/>
                    <c:pt idx="0">
                      <c:v>14,0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Sheet3!$T$9</c:f>
                  <c:strCache>
                    <c:ptCount val="1"/>
                    <c:pt idx="0">
                      <c:v>21,5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Sheet3!$T$10</c:f>
                  <c:strCache>
                    <c:ptCount val="1"/>
                    <c:pt idx="0">
                      <c:v>29,0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Sheet3!$T$11</c:f>
                  <c:strCache>
                    <c:ptCount val="1"/>
                    <c:pt idx="0">
                      <c:v>36,5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Sheet3!$T$12</c:f>
                  <c:strCache>
                    <c:ptCount val="1"/>
                    <c:pt idx="0">
                      <c:v>44,0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Sheet3!$R$2:$R$12</c:f>
              <c:numCach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Sheet3!$M$2:$M$12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tx>
                <c:strRef>
                  <c:f>Sheet4!$Q$2</c:f>
                  <c:strCache>
                    <c:ptCount val="1"/>
                    <c:pt idx="0">
                      <c:v>72,0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Sheet4!$Q$3</c:f>
                  <c:strCache>
                    <c:ptCount val="1"/>
                    <c:pt idx="0">
                      <c:v>87,6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Sheet4!$Q$4</c:f>
                  <c:strCache>
                    <c:ptCount val="1"/>
                    <c:pt idx="0">
                      <c:v>103,2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Sheet4!$Q$5</c:f>
                  <c:strCache>
                    <c:ptCount val="1"/>
                    <c:pt idx="0">
                      <c:v>118,8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Sheet4!$Q$6</c:f>
                  <c:strCache>
                    <c:ptCount val="1"/>
                    <c:pt idx="0">
                      <c:v>134,4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Sheet4!$Q$7</c:f>
                  <c:strCache>
                    <c:ptCount val="1"/>
                    <c:pt idx="0">
                      <c:v>150,0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Sheet4!$Q$8</c:f>
                  <c:strCache>
                    <c:ptCount val="1"/>
                    <c:pt idx="0">
                      <c:v>165,6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Sheet4!$Q$9</c:f>
                  <c:strCache>
                    <c:ptCount val="1"/>
                    <c:pt idx="0">
                      <c:v>181,2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Sheet4!$Q$10</c:f>
                  <c:strCache>
                    <c:ptCount val="1"/>
                    <c:pt idx="0">
                      <c:v>196,8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Sheet4!$Q$11</c:f>
                  <c:strCache>
                    <c:ptCount val="1"/>
                    <c:pt idx="0">
                      <c:v>212,4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Sheet4!$Q$12</c:f>
                  <c:strCache>
                    <c:ptCount val="1"/>
                    <c:pt idx="0">
                      <c:v>228,0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Sheet4!$Q$13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Sheet4!$H$2:$H$12</c:f>
              <c:numCache/>
            </c:numRef>
          </c:xVal>
          <c:yVal>
            <c:numRef>
              <c:f>Sheet3!$G$2:$G$12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0364855"/>
        <c:axId val="4848240"/>
      </c:scatterChart>
      <c:valAx>
        <c:axId val="30364855"/>
        <c:scaling>
          <c:orientation val="minMax"/>
          <c:max val="11"/>
          <c:min val="-3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4848240"/>
        <c:crosses val="autoZero"/>
        <c:crossBetween val="midCat"/>
        <c:dispUnits/>
        <c:majorUnit val="1"/>
      </c:valAx>
      <c:valAx>
        <c:axId val="4848240"/>
        <c:scaling>
          <c:orientation val="minMax"/>
          <c:max val="1.1"/>
          <c:min val="-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333333"/>
            </a:solidFill>
          </a:ln>
        </c:spPr>
        <c:crossAx val="30364855"/>
        <c:crosses val="autoZero"/>
        <c:crossBetween val="midCat"/>
        <c:dispUnits/>
        <c:majorUnit val="0.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18"/>
          <c:y val="0.09475"/>
          <c:w val="0.3502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1" name="Grafico 1"/>
        <xdr:cNvGraphicFramePr/>
      </xdr:nvGraphicFramePr>
      <xdr:xfrm>
        <a:off x="2438400" y="1981200"/>
        <a:ext cx="6096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13</xdr:col>
      <xdr:colOff>161925</xdr:colOff>
      <xdr:row>34</xdr:row>
      <xdr:rowOff>0</xdr:rowOff>
    </xdr:to>
    <xdr:graphicFrame>
      <xdr:nvGraphicFramePr>
        <xdr:cNvPr id="1" name="Grafico 1"/>
        <xdr:cNvGraphicFramePr/>
      </xdr:nvGraphicFramePr>
      <xdr:xfrm>
        <a:off x="2438400" y="1981200"/>
        <a:ext cx="6096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1" name="Grafico 1"/>
        <xdr:cNvGraphicFramePr/>
      </xdr:nvGraphicFramePr>
      <xdr:xfrm>
        <a:off x="2438400" y="1981200"/>
        <a:ext cx="6096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" name="Grafico 1"/>
        <xdr:cNvGraphicFramePr/>
      </xdr:nvGraphicFramePr>
      <xdr:xfrm>
        <a:off x="3657600" y="1981200"/>
        <a:ext cx="6096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domosu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domosua.it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domosua.it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domosua.it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showZeros="0" zoomScalePageLayoutView="0" workbookViewId="0" topLeftCell="A8">
      <selection activeCell="K37" sqref="K37"/>
    </sheetView>
  </sheetViews>
  <sheetFormatPr defaultColWidth="9.140625" defaultRowHeight="12"/>
  <sheetData>
    <row r="1" spans="2:20" ht="12">
      <c r="B1" s="3" t="s">
        <v>2</v>
      </c>
      <c r="C1" s="3" t="s">
        <v>3</v>
      </c>
      <c r="D1" s="3" t="s">
        <v>4</v>
      </c>
      <c r="E1" s="3"/>
      <c r="F1" s="3" t="s">
        <v>8</v>
      </c>
      <c r="G1" s="3"/>
      <c r="H1" s="3" t="s">
        <v>5</v>
      </c>
      <c r="I1" s="3" t="s">
        <v>6</v>
      </c>
      <c r="J1" s="3" t="s">
        <v>7</v>
      </c>
      <c r="K1" s="3"/>
      <c r="L1" s="3" t="s">
        <v>10</v>
      </c>
      <c r="M1" s="3" t="s">
        <v>9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</row>
    <row r="2" spans="1:20" ht="12">
      <c r="A2" s="4" t="s">
        <v>20</v>
      </c>
      <c r="B2" s="4">
        <v>50</v>
      </c>
      <c r="C2" s="4">
        <v>0</v>
      </c>
      <c r="D2" s="4">
        <v>-2</v>
      </c>
      <c r="E2" s="3"/>
      <c r="F2" s="3">
        <f>ROW()-2</f>
        <v>0</v>
      </c>
      <c r="G2" s="4">
        <v>0</v>
      </c>
      <c r="H2" s="4">
        <f aca="true" t="shared" si="0" ref="H2:H13">(B2-H$15)/(H$16-H$15)</f>
        <v>0</v>
      </c>
      <c r="I2" s="4">
        <f aca="true" t="shared" si="1" ref="I2:I13">(C2-I$15)/(I$16-I$15)</f>
        <v>0</v>
      </c>
      <c r="J2" s="4">
        <f aca="true" t="shared" si="2" ref="J2:J13">(D2-J$15)/(J$16-J$15)</f>
        <v>0</v>
      </c>
      <c r="L2" s="5">
        <v>-3</v>
      </c>
      <c r="M2" s="5">
        <v>0</v>
      </c>
      <c r="N2" s="5">
        <f aca="true" t="shared" si="3" ref="N2:N12">(H$16-H$15)/10*(ROW()-2)+H$15</f>
        <v>50</v>
      </c>
      <c r="O2" s="5">
        <v>-2</v>
      </c>
      <c r="P2" s="5">
        <f>M2</f>
        <v>0</v>
      </c>
      <c r="Q2" s="5">
        <f aca="true" t="shared" si="4" ref="Q2:Q12">(I$16-I$15)/10*(ROW()-2)+I$15</f>
        <v>0</v>
      </c>
      <c r="R2" s="5">
        <v>-1</v>
      </c>
      <c r="S2" s="5">
        <f>P2</f>
        <v>0</v>
      </c>
      <c r="T2" s="5">
        <f aca="true" t="shared" si="5" ref="T2:T12">(J$16-J$15)/10*(ROW()-2)+J$15</f>
        <v>-2</v>
      </c>
    </row>
    <row r="3" spans="1:20" ht="12">
      <c r="A3" s="4" t="s">
        <v>21</v>
      </c>
      <c r="B3" s="4">
        <f ca="1">B2+RAND()*60/2</f>
        <v>67.17869517355219</v>
      </c>
      <c r="C3" s="4">
        <f ca="1">C2+RAND()*10/2</f>
        <v>1.3686189936988646</v>
      </c>
      <c r="D3" s="4">
        <f ca="1">+D2+RAND()*1.6/2</f>
        <v>-1.5556078064151762</v>
      </c>
      <c r="E3" s="3"/>
      <c r="F3" s="3">
        <f aca="true" t="shared" si="6" ref="F3:F13">ROW()-2</f>
        <v>1</v>
      </c>
      <c r="G3" s="4">
        <v>0</v>
      </c>
      <c r="H3" s="4">
        <f t="shared" si="0"/>
        <v>0.11437563909991866</v>
      </c>
      <c r="I3" s="4">
        <f t="shared" si="1"/>
        <v>0.043529949969915334</v>
      </c>
      <c r="J3" s="4">
        <f t="shared" si="2"/>
        <v>0.12689921716648261</v>
      </c>
      <c r="L3" s="5">
        <v>-3</v>
      </c>
      <c r="M3" s="5">
        <f>M2+0.1</f>
        <v>0.1</v>
      </c>
      <c r="N3" s="5">
        <f t="shared" si="3"/>
        <v>65.01954026988638</v>
      </c>
      <c r="O3" s="5">
        <v>-2</v>
      </c>
      <c r="P3" s="5">
        <f aca="true" t="shared" si="7" ref="P3:P12">M3</f>
        <v>0.1</v>
      </c>
      <c r="Q3" s="5">
        <f t="shared" si="4"/>
        <v>3.1440858412305834</v>
      </c>
      <c r="R3" s="5">
        <v>-1</v>
      </c>
      <c r="S3" s="5">
        <f aca="true" t="shared" si="8" ref="S3:S12">P3</f>
        <v>0.1</v>
      </c>
      <c r="T3" s="5">
        <f t="shared" si="5"/>
        <v>-1.6498069858052684</v>
      </c>
    </row>
    <row r="4" spans="1:20" ht="12">
      <c r="A4" s="4" t="s">
        <v>22</v>
      </c>
      <c r="B4" s="4">
        <f aca="true" ca="1" t="shared" si="9" ref="B4:B13">B3+RAND()*60/2</f>
        <v>78.3934943672731</v>
      </c>
      <c r="C4" s="4">
        <f aca="true" ca="1" t="shared" si="10" ref="C4:C13">C3+RAND()*10/2</f>
        <v>5.442110453486695</v>
      </c>
      <c r="D4" s="4">
        <f aca="true" ca="1" t="shared" si="11" ref="D4:D13">+D3+RAND()*1.6/2</f>
        <v>-0.8432990183548468</v>
      </c>
      <c r="E4" s="3"/>
      <c r="F4" s="3">
        <f t="shared" si="6"/>
        <v>2</v>
      </c>
      <c r="G4" s="4">
        <v>0</v>
      </c>
      <c r="H4" s="4">
        <f t="shared" si="0"/>
        <v>0.18904369812304458</v>
      </c>
      <c r="I4" s="4">
        <f t="shared" si="1"/>
        <v>0.17309039028516707</v>
      </c>
      <c r="J4" s="4">
        <f t="shared" si="2"/>
        <v>0.330303842383888</v>
      </c>
      <c r="L4" s="5">
        <v>-3</v>
      </c>
      <c r="M4" s="5">
        <f aca="true" t="shared" si="12" ref="M4:M12">M3+0.1</f>
        <v>0.2</v>
      </c>
      <c r="N4" s="5">
        <f t="shared" si="3"/>
        <v>80.03908053977274</v>
      </c>
      <c r="O4" s="5">
        <v>-2</v>
      </c>
      <c r="P4" s="5">
        <f t="shared" si="7"/>
        <v>0.2</v>
      </c>
      <c r="Q4" s="5">
        <f t="shared" si="4"/>
        <v>6.288171682461167</v>
      </c>
      <c r="R4" s="5">
        <v>-1</v>
      </c>
      <c r="S4" s="5">
        <f t="shared" si="8"/>
        <v>0.2</v>
      </c>
      <c r="T4" s="5">
        <f t="shared" si="5"/>
        <v>-1.2996139716105366</v>
      </c>
    </row>
    <row r="5" spans="1:20" ht="12">
      <c r="A5" s="4" t="s">
        <v>23</v>
      </c>
      <c r="B5" s="4">
        <f ca="1" t="shared" si="9"/>
        <v>91.52566530193258</v>
      </c>
      <c r="C5" s="4">
        <f ca="1" t="shared" si="10"/>
        <v>8.524662025136212</v>
      </c>
      <c r="D5" s="4">
        <f ca="1" t="shared" si="11"/>
        <v>-0.2615466724326331</v>
      </c>
      <c r="E5" s="3"/>
      <c r="F5" s="3">
        <f t="shared" si="6"/>
        <v>3</v>
      </c>
      <c r="G5" s="4">
        <v>0</v>
      </c>
      <c r="H5" s="4">
        <f t="shared" si="0"/>
        <v>0.27647760554422574</v>
      </c>
      <c r="I5" s="4">
        <f t="shared" si="1"/>
        <v>0.27113324685180007</v>
      </c>
      <c r="J5" s="4">
        <f t="shared" si="2"/>
        <v>0.4964271864659943</v>
      </c>
      <c r="L5" s="5">
        <v>-3</v>
      </c>
      <c r="M5" s="5">
        <f t="shared" si="12"/>
        <v>0.30000000000000004</v>
      </c>
      <c r="N5" s="5">
        <f t="shared" si="3"/>
        <v>95.05862080965912</v>
      </c>
      <c r="O5" s="5">
        <v>-2</v>
      </c>
      <c r="P5" s="5">
        <f t="shared" si="7"/>
        <v>0.30000000000000004</v>
      </c>
      <c r="Q5" s="5">
        <f t="shared" si="4"/>
        <v>9.43225752369175</v>
      </c>
      <c r="R5" s="5">
        <v>-1</v>
      </c>
      <c r="S5" s="5">
        <f t="shared" si="8"/>
        <v>0.30000000000000004</v>
      </c>
      <c r="T5" s="5">
        <f t="shared" si="5"/>
        <v>-0.9494209574158048</v>
      </c>
    </row>
    <row r="6" spans="1:20" ht="12">
      <c r="A6" s="4" t="s">
        <v>24</v>
      </c>
      <c r="B6" s="4">
        <f ca="1" t="shared" si="9"/>
        <v>107.38239892343114</v>
      </c>
      <c r="C6" s="4">
        <f ca="1" t="shared" si="10"/>
        <v>13.290254417443167</v>
      </c>
      <c r="D6" s="4">
        <f ca="1" t="shared" si="11"/>
        <v>-0.19619446720099407</v>
      </c>
      <c r="E6" s="3"/>
      <c r="F6" s="3">
        <f t="shared" si="6"/>
        <v>4</v>
      </c>
      <c r="G6" s="4">
        <v>0</v>
      </c>
      <c r="H6" s="4">
        <f t="shared" si="0"/>
        <v>0.3820516333544559</v>
      </c>
      <c r="I6" s="4">
        <f t="shared" si="1"/>
        <v>0.42270647458662935</v>
      </c>
      <c r="J6" s="4">
        <f t="shared" si="2"/>
        <v>0.5150889537150973</v>
      </c>
      <c r="L6" s="5">
        <v>-3</v>
      </c>
      <c r="M6" s="5">
        <f t="shared" si="12"/>
        <v>0.4</v>
      </c>
      <c r="N6" s="5">
        <f t="shared" si="3"/>
        <v>110.07816107954548</v>
      </c>
      <c r="O6" s="5">
        <v>-2</v>
      </c>
      <c r="P6" s="5">
        <f t="shared" si="7"/>
        <v>0.4</v>
      </c>
      <c r="Q6" s="5">
        <f t="shared" si="4"/>
        <v>12.576343364922334</v>
      </c>
      <c r="R6" s="5">
        <v>-1</v>
      </c>
      <c r="S6" s="5">
        <f t="shared" si="8"/>
        <v>0.4</v>
      </c>
      <c r="T6" s="5">
        <f t="shared" si="5"/>
        <v>-0.5992279432210732</v>
      </c>
    </row>
    <row r="7" spans="1:20" ht="12">
      <c r="A7" s="4" t="s">
        <v>25</v>
      </c>
      <c r="B7" s="4">
        <f ca="1" t="shared" si="9"/>
        <v>113.89169351727548</v>
      </c>
      <c r="C7" s="4">
        <f ca="1" t="shared" si="10"/>
        <v>16.660437852138983</v>
      </c>
      <c r="D7" s="4">
        <f ca="1" t="shared" si="11"/>
        <v>0.33302978080928514</v>
      </c>
      <c r="E7" s="3"/>
      <c r="F7" s="3">
        <f t="shared" si="6"/>
        <v>5</v>
      </c>
      <c r="G7" s="4">
        <v>0</v>
      </c>
      <c r="H7" s="4">
        <f t="shared" si="0"/>
        <v>0.4253904738041549</v>
      </c>
      <c r="I7" s="4">
        <f t="shared" si="1"/>
        <v>0.5298976775270917</v>
      </c>
      <c r="J7" s="4">
        <f t="shared" si="2"/>
        <v>0.6662125417247637</v>
      </c>
      <c r="L7" s="5">
        <v>-3</v>
      </c>
      <c r="M7" s="5">
        <f t="shared" si="12"/>
        <v>0.5</v>
      </c>
      <c r="N7" s="5">
        <f t="shared" si="3"/>
        <v>125.09770134943186</v>
      </c>
      <c r="O7" s="5">
        <v>-2</v>
      </c>
      <c r="P7" s="5">
        <f t="shared" si="7"/>
        <v>0.5</v>
      </c>
      <c r="Q7" s="5">
        <f t="shared" si="4"/>
        <v>15.720429206152918</v>
      </c>
      <c r="R7" s="5">
        <v>-1</v>
      </c>
      <c r="S7" s="5">
        <f t="shared" si="8"/>
        <v>0.5</v>
      </c>
      <c r="T7" s="5">
        <f t="shared" si="5"/>
        <v>-0.2490349290263416</v>
      </c>
    </row>
    <row r="8" spans="1:20" ht="12">
      <c r="A8" s="4" t="s">
        <v>26</v>
      </c>
      <c r="B8" s="4">
        <f ca="1" t="shared" si="9"/>
        <v>137.72012776595335</v>
      </c>
      <c r="C8" s="4">
        <f ca="1" t="shared" si="10"/>
        <v>20.949589924117866</v>
      </c>
      <c r="D8" s="4">
        <f ca="1" t="shared" si="11"/>
        <v>0.6029101543400137</v>
      </c>
      <c r="E8" s="3"/>
      <c r="F8" s="3">
        <f t="shared" si="6"/>
        <v>6</v>
      </c>
      <c r="G8" s="4">
        <v>0</v>
      </c>
      <c r="H8" s="4">
        <f t="shared" si="0"/>
        <v>0.5840400317833229</v>
      </c>
      <c r="I8" s="4">
        <f t="shared" si="1"/>
        <v>0.6663173647930133</v>
      </c>
      <c r="J8" s="4">
        <f t="shared" si="2"/>
        <v>0.7432787202581415</v>
      </c>
      <c r="L8" s="5">
        <v>-3</v>
      </c>
      <c r="M8" s="5">
        <f t="shared" si="12"/>
        <v>0.6</v>
      </c>
      <c r="N8" s="5">
        <f t="shared" si="3"/>
        <v>140.11724161931824</v>
      </c>
      <c r="O8" s="5">
        <v>-2</v>
      </c>
      <c r="P8" s="5">
        <f t="shared" si="7"/>
        <v>0.6</v>
      </c>
      <c r="Q8" s="5">
        <f t="shared" si="4"/>
        <v>18.8645150473835</v>
      </c>
      <c r="R8" s="5">
        <v>-1</v>
      </c>
      <c r="S8" s="5">
        <f t="shared" si="8"/>
        <v>0.6</v>
      </c>
      <c r="T8" s="5">
        <f t="shared" si="5"/>
        <v>0.10115808516839042</v>
      </c>
    </row>
    <row r="9" spans="1:20" ht="12">
      <c r="A9" s="4" t="s">
        <v>27</v>
      </c>
      <c r="B9" s="4">
        <f ca="1" t="shared" si="9"/>
        <v>148.46638074723063</v>
      </c>
      <c r="C9" s="4">
        <f ca="1" t="shared" si="10"/>
        <v>23.335269502789657</v>
      </c>
      <c r="D9" s="4">
        <f ca="1" t="shared" si="11"/>
        <v>0.7316368668460342</v>
      </c>
      <c r="E9" s="3"/>
      <c r="F9" s="3">
        <f t="shared" si="6"/>
        <v>7</v>
      </c>
      <c r="G9" s="4">
        <v>0</v>
      </c>
      <c r="H9" s="4">
        <f t="shared" si="0"/>
        <v>0.6555885132160277</v>
      </c>
      <c r="I9" s="4">
        <f t="shared" si="1"/>
        <v>0.7421956867963987</v>
      </c>
      <c r="J9" s="4">
        <f t="shared" si="2"/>
        <v>0.7800375096366295</v>
      </c>
      <c r="L9" s="5">
        <v>-3</v>
      </c>
      <c r="M9" s="5">
        <f t="shared" si="12"/>
        <v>0.7</v>
      </c>
      <c r="N9" s="5">
        <f t="shared" si="3"/>
        <v>155.1367818892046</v>
      </c>
      <c r="O9" s="5">
        <v>-2</v>
      </c>
      <c r="P9" s="5">
        <f t="shared" si="7"/>
        <v>0.7</v>
      </c>
      <c r="Q9" s="5">
        <f t="shared" si="4"/>
        <v>22.008600888614083</v>
      </c>
      <c r="R9" s="5">
        <v>-1</v>
      </c>
      <c r="S9" s="5">
        <f t="shared" si="8"/>
        <v>0.7</v>
      </c>
      <c r="T9" s="5">
        <f t="shared" si="5"/>
        <v>0.451351099363122</v>
      </c>
    </row>
    <row r="10" spans="1:20" ht="12">
      <c r="A10" s="4" t="s">
        <v>28</v>
      </c>
      <c r="B10" s="4">
        <f ca="1" t="shared" si="9"/>
        <v>172.51509203930974</v>
      </c>
      <c r="C10" s="4">
        <f ca="1" t="shared" si="10"/>
        <v>24.85006914363524</v>
      </c>
      <c r="D10" s="4">
        <f ca="1" t="shared" si="11"/>
        <v>1.0709763400798102</v>
      </c>
      <c r="E10" s="3"/>
      <c r="F10" s="3">
        <f t="shared" si="6"/>
        <v>8</v>
      </c>
      <c r="G10" s="4">
        <v>0</v>
      </c>
      <c r="H10" s="4">
        <f t="shared" si="0"/>
        <v>0.8157046742965096</v>
      </c>
      <c r="I10" s="4">
        <f t="shared" si="1"/>
        <v>0.7903750215009719</v>
      </c>
      <c r="J10" s="4">
        <f t="shared" si="2"/>
        <v>0.8769382071031644</v>
      </c>
      <c r="L10" s="5">
        <v>-3</v>
      </c>
      <c r="M10" s="5">
        <f t="shared" si="12"/>
        <v>0.7999999999999999</v>
      </c>
      <c r="N10" s="5">
        <f t="shared" si="3"/>
        <v>170.15632215909096</v>
      </c>
      <c r="O10" s="5">
        <v>-2</v>
      </c>
      <c r="P10" s="5">
        <f t="shared" si="7"/>
        <v>0.7999999999999999</v>
      </c>
      <c r="Q10" s="5">
        <f t="shared" si="4"/>
        <v>25.152686729844667</v>
      </c>
      <c r="R10" s="5">
        <v>-1</v>
      </c>
      <c r="S10" s="5">
        <f t="shared" si="8"/>
        <v>0.7999999999999999</v>
      </c>
      <c r="T10" s="5">
        <f t="shared" si="5"/>
        <v>0.8015441135578536</v>
      </c>
    </row>
    <row r="11" spans="1:20" ht="12">
      <c r="A11" s="4" t="s">
        <v>29</v>
      </c>
      <c r="B11" s="4">
        <f ca="1" t="shared" si="9"/>
        <v>179.39199805296712</v>
      </c>
      <c r="C11" s="4">
        <f ca="1" t="shared" si="10"/>
        <v>26.496169547561323</v>
      </c>
      <c r="D11" s="4">
        <f ca="1" t="shared" si="11"/>
        <v>1.2582386005405461</v>
      </c>
      <c r="E11" s="3"/>
      <c r="F11" s="3">
        <f t="shared" si="6"/>
        <v>9</v>
      </c>
      <c r="G11" s="4">
        <v>0</v>
      </c>
      <c r="H11" s="4">
        <f t="shared" si="0"/>
        <v>0.8614910691533838</v>
      </c>
      <c r="I11" s="4">
        <f t="shared" si="1"/>
        <v>0.8427304751065837</v>
      </c>
      <c r="J11" s="4">
        <f t="shared" si="2"/>
        <v>0.930412220824239</v>
      </c>
      <c r="L11" s="5">
        <v>-3</v>
      </c>
      <c r="M11" s="5">
        <f t="shared" si="12"/>
        <v>0.8999999999999999</v>
      </c>
      <c r="N11" s="5">
        <f t="shared" si="3"/>
        <v>185.17586242897735</v>
      </c>
      <c r="O11" s="5">
        <v>-2</v>
      </c>
      <c r="P11" s="5">
        <f t="shared" si="7"/>
        <v>0.8999999999999999</v>
      </c>
      <c r="Q11" s="5">
        <f t="shared" si="4"/>
        <v>28.296772571075252</v>
      </c>
      <c r="R11" s="5">
        <v>-1</v>
      </c>
      <c r="S11" s="5">
        <f t="shared" si="8"/>
        <v>0.8999999999999999</v>
      </c>
      <c r="T11" s="5">
        <f t="shared" si="5"/>
        <v>1.1517371277525852</v>
      </c>
    </row>
    <row r="12" spans="1:20" ht="12">
      <c r="A12" s="4" t="s">
        <v>30</v>
      </c>
      <c r="B12" s="4">
        <f ca="1" t="shared" si="9"/>
        <v>182.17013380582344</v>
      </c>
      <c r="C12" s="4">
        <f ca="1" t="shared" si="10"/>
        <v>28.36985492989315</v>
      </c>
      <c r="D12" s="4">
        <f ca="1" t="shared" si="11"/>
        <v>1.276665987215872</v>
      </c>
      <c r="E12" s="3"/>
      <c r="F12" s="3">
        <f t="shared" si="6"/>
        <v>10</v>
      </c>
      <c r="G12" s="4">
        <v>0</v>
      </c>
      <c r="H12" s="4">
        <f t="shared" si="0"/>
        <v>0.8799878786624363</v>
      </c>
      <c r="I12" s="4">
        <f t="shared" si="1"/>
        <v>0.902324439042329</v>
      </c>
      <c r="J12" s="4">
        <f t="shared" si="2"/>
        <v>0.9356742865789486</v>
      </c>
      <c r="L12" s="5">
        <v>-3</v>
      </c>
      <c r="M12" s="5">
        <f t="shared" si="12"/>
        <v>0.9999999999999999</v>
      </c>
      <c r="N12" s="5">
        <f t="shared" si="3"/>
        <v>200.19540269886372</v>
      </c>
      <c r="O12" s="5">
        <v>-2</v>
      </c>
      <c r="P12" s="5">
        <f t="shared" si="7"/>
        <v>0.9999999999999999</v>
      </c>
      <c r="Q12" s="5">
        <f t="shared" si="4"/>
        <v>31.440858412305836</v>
      </c>
      <c r="R12" s="5">
        <v>-1</v>
      </c>
      <c r="S12" s="5">
        <f t="shared" si="8"/>
        <v>0.9999999999999999</v>
      </c>
      <c r="T12" s="5">
        <f t="shared" si="5"/>
        <v>1.5019301419473168</v>
      </c>
    </row>
    <row r="13" spans="1:20" ht="12">
      <c r="A13" s="4" t="s">
        <v>31</v>
      </c>
      <c r="B13" s="4">
        <f ca="1" t="shared" si="9"/>
        <v>200.19540269886372</v>
      </c>
      <c r="C13" s="4">
        <f ca="1" t="shared" si="10"/>
        <v>31.440858412305833</v>
      </c>
      <c r="D13" s="4">
        <f ca="1" t="shared" si="11"/>
        <v>1.5019301419473172</v>
      </c>
      <c r="E13" s="3"/>
      <c r="F13" s="3">
        <f t="shared" si="6"/>
        <v>11</v>
      </c>
      <c r="G13" s="4">
        <v>0</v>
      </c>
      <c r="H13" s="4">
        <f t="shared" si="0"/>
        <v>1</v>
      </c>
      <c r="I13" s="4">
        <f t="shared" si="1"/>
        <v>1</v>
      </c>
      <c r="J13" s="4">
        <f t="shared" si="2"/>
        <v>1</v>
      </c>
      <c r="L13" s="5"/>
      <c r="M13" s="5"/>
      <c r="N13" s="5"/>
      <c r="O13" s="5"/>
      <c r="P13" s="5"/>
      <c r="Q13" s="5"/>
      <c r="R13" s="5"/>
      <c r="S13" s="5"/>
      <c r="T13" s="5"/>
    </row>
    <row r="14" ht="12">
      <c r="G14" s="2"/>
    </row>
    <row r="15" spans="7:10" ht="12">
      <c r="G15" t="s">
        <v>0</v>
      </c>
      <c r="H15" s="2">
        <f>MIN(B2:B13)</f>
        <v>50</v>
      </c>
      <c r="I15" s="2">
        <f>MIN(C2:C13)</f>
        <v>0</v>
      </c>
      <c r="J15" s="2">
        <f>MIN(D2:D13)</f>
        <v>-2</v>
      </c>
    </row>
    <row r="16" spans="7:10" ht="12">
      <c r="G16" t="s">
        <v>1</v>
      </c>
      <c r="H16" s="2">
        <f>MAX(B2:B13)</f>
        <v>200.19540269886372</v>
      </c>
      <c r="I16" s="2">
        <f>MAX(C2:C13)</f>
        <v>31.440858412305833</v>
      </c>
      <c r="J16" s="2">
        <f>MAX(D2:D13)</f>
        <v>1.5019301419473172</v>
      </c>
    </row>
    <row r="36" ht="12">
      <c r="K36" t="s">
        <v>18</v>
      </c>
    </row>
    <row r="38" ht="12">
      <c r="K38" s="1" t="s">
        <v>19</v>
      </c>
    </row>
  </sheetData>
  <sheetProtection/>
  <hyperlinks>
    <hyperlink ref="K38" r:id="rId1" display="http://www.prodomosua.it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8">
      <selection activeCell="K37" sqref="K37"/>
    </sheetView>
  </sheetViews>
  <sheetFormatPr defaultColWidth="9.140625" defaultRowHeight="12"/>
  <cols>
    <col min="11" max="11" width="15.8515625" style="0" customWidth="1"/>
  </cols>
  <sheetData>
    <row r="1" spans="2:18" ht="12">
      <c r="B1" s="3" t="s">
        <v>2</v>
      </c>
      <c r="C1" s="3" t="s">
        <v>3</v>
      </c>
      <c r="D1" s="3" t="s">
        <v>4</v>
      </c>
      <c r="E1" s="3"/>
      <c r="F1" s="3" t="s">
        <v>8</v>
      </c>
      <c r="G1" s="3"/>
      <c r="H1" s="3" t="s">
        <v>5</v>
      </c>
      <c r="I1" s="3" t="s">
        <v>6</v>
      </c>
      <c r="J1" s="3" t="s">
        <v>7</v>
      </c>
      <c r="K1" s="3"/>
      <c r="L1" s="3" t="s">
        <v>10</v>
      </c>
      <c r="M1" s="3" t="s">
        <v>9</v>
      </c>
      <c r="N1" s="3" t="s">
        <v>11</v>
      </c>
      <c r="O1" s="3" t="s">
        <v>12</v>
      </c>
      <c r="P1" s="3" t="s">
        <v>14</v>
      </c>
      <c r="Q1" s="3" t="s">
        <v>15</v>
      </c>
      <c r="R1" s="3" t="s">
        <v>17</v>
      </c>
    </row>
    <row r="2" spans="1:18" ht="12">
      <c r="A2" s="4" t="s">
        <v>20</v>
      </c>
      <c r="B2" s="4">
        <f>Sheet1!B2</f>
        <v>50</v>
      </c>
      <c r="C2" s="4">
        <f>Sheet1!C2</f>
        <v>0</v>
      </c>
      <c r="D2" s="4">
        <f>Sheet1!D2</f>
        <v>-2</v>
      </c>
      <c r="E2" s="3"/>
      <c r="F2" s="3">
        <f>ROW()-2</f>
        <v>0</v>
      </c>
      <c r="G2" s="4">
        <v>0</v>
      </c>
      <c r="H2" s="4">
        <f>(B2-H$15)/H$17</f>
        <v>0.08839779005524862</v>
      </c>
      <c r="I2" s="4">
        <f aca="true" t="shared" si="0" ref="I2:I13">(C2-I$15)/I$17</f>
        <v>0.10256410256410256</v>
      </c>
      <c r="J2" s="4">
        <f aca="true" t="shared" si="1" ref="J2:J13">(D2-J$15)/J$17</f>
        <v>0.2</v>
      </c>
      <c r="L2" s="5">
        <v>-3</v>
      </c>
      <c r="M2" s="5">
        <v>0</v>
      </c>
      <c r="N2" s="5">
        <f>H$17/8*(ROW()-2)+H$15</f>
        <v>34</v>
      </c>
      <c r="O2" s="5">
        <v>-2</v>
      </c>
      <c r="P2" s="5">
        <f>I$17/8*(ROW()-2)+I$15</f>
        <v>-4</v>
      </c>
      <c r="Q2" s="5">
        <v>-1</v>
      </c>
      <c r="R2" s="5">
        <f>J$17/8*(ROW()-2)+J$15</f>
        <v>-3</v>
      </c>
    </row>
    <row r="3" spans="1:18" ht="12">
      <c r="A3" s="4" t="s">
        <v>21</v>
      </c>
      <c r="B3" s="4">
        <f>Sheet1!B3</f>
        <v>67.17869517355219</v>
      </c>
      <c r="C3" s="4">
        <f>Sheet1!C3</f>
        <v>1.3686189936988646</v>
      </c>
      <c r="D3" s="4">
        <f>Sheet1!D3</f>
        <v>-1.5556078064151762</v>
      </c>
      <c r="E3" s="3"/>
      <c r="F3" s="3">
        <f aca="true" t="shared" si="2" ref="F3:F13">ROW()-2</f>
        <v>1</v>
      </c>
      <c r="G3" s="4">
        <v>0</v>
      </c>
      <c r="H3" s="4">
        <f aca="true" t="shared" si="3" ref="H3:H13">(B3-H$15)/H$17</f>
        <v>0.18330770814117228</v>
      </c>
      <c r="I3" s="4">
        <f t="shared" si="0"/>
        <v>0.13765689727432986</v>
      </c>
      <c r="J3" s="4">
        <f t="shared" si="1"/>
        <v>0.2888784387169648</v>
      </c>
      <c r="L3" s="5">
        <v>-3</v>
      </c>
      <c r="M3" s="5">
        <f>M2+1/8</f>
        <v>0.125</v>
      </c>
      <c r="N3" s="5">
        <f aca="true" t="shared" si="4" ref="N3:N10">H$17/8*(ROW()-2)+H$15</f>
        <v>56.625</v>
      </c>
      <c r="O3" s="5">
        <v>-2</v>
      </c>
      <c r="P3" s="5">
        <f>I$17/8*(ROW()-2)+I$15</f>
        <v>0.875</v>
      </c>
      <c r="Q3" s="5">
        <v>-1</v>
      </c>
      <c r="R3" s="5">
        <f>J$17/8*(ROW()-2)+J$15</f>
        <v>-2.375</v>
      </c>
    </row>
    <row r="4" spans="1:18" ht="12">
      <c r="A4" s="4" t="s">
        <v>22</v>
      </c>
      <c r="B4" s="4">
        <f>Sheet1!B4</f>
        <v>78.3934943672731</v>
      </c>
      <c r="C4" s="4">
        <f>Sheet1!C4</f>
        <v>5.442110453486695</v>
      </c>
      <c r="D4" s="4">
        <f>Sheet1!D4</f>
        <v>-0.8432990183548468</v>
      </c>
      <c r="E4" s="3"/>
      <c r="F4" s="3">
        <f t="shared" si="2"/>
        <v>2</v>
      </c>
      <c r="G4" s="4">
        <v>0</v>
      </c>
      <c r="H4" s="4">
        <f t="shared" si="3"/>
        <v>0.2452679246810669</v>
      </c>
      <c r="I4" s="4">
        <f t="shared" si="0"/>
        <v>0.2421053962432486</v>
      </c>
      <c r="J4" s="4">
        <f t="shared" si="1"/>
        <v>0.4313401963290307</v>
      </c>
      <c r="L4" s="5">
        <v>-3</v>
      </c>
      <c r="M4" s="5">
        <f aca="true" t="shared" si="5" ref="M4:M10">M3+1/8</f>
        <v>0.25</v>
      </c>
      <c r="N4" s="5">
        <f t="shared" si="4"/>
        <v>79.25</v>
      </c>
      <c r="O4" s="5">
        <v>-2</v>
      </c>
      <c r="P4" s="5">
        <f>I$17/8*(ROW()-2)+I$15</f>
        <v>5.75</v>
      </c>
      <c r="Q4" s="5">
        <v>-1</v>
      </c>
      <c r="R4" s="5">
        <f>J$17/8*(ROW()-2)+J$15</f>
        <v>-1.75</v>
      </c>
    </row>
    <row r="5" spans="1:18" ht="12">
      <c r="A5" s="4" t="s">
        <v>23</v>
      </c>
      <c r="B5" s="4">
        <f>Sheet1!B5</f>
        <v>91.52566530193258</v>
      </c>
      <c r="C5" s="4">
        <f>Sheet1!C5</f>
        <v>8.524662025136212</v>
      </c>
      <c r="D5" s="4">
        <f>Sheet1!D5</f>
        <v>-0.2615466724326331</v>
      </c>
      <c r="E5" s="3"/>
      <c r="F5" s="3">
        <f t="shared" si="2"/>
        <v>3</v>
      </c>
      <c r="G5" s="4">
        <v>0</v>
      </c>
      <c r="H5" s="4">
        <f t="shared" si="3"/>
        <v>0.317821355259296</v>
      </c>
      <c r="I5" s="4">
        <f t="shared" si="0"/>
        <v>0.32114518013169774</v>
      </c>
      <c r="J5" s="4">
        <f t="shared" si="1"/>
        <v>0.5476906655134733</v>
      </c>
      <c r="L5" s="5">
        <v>-3</v>
      </c>
      <c r="M5" s="5">
        <f t="shared" si="5"/>
        <v>0.375</v>
      </c>
      <c r="N5" s="5">
        <f t="shared" si="4"/>
        <v>101.875</v>
      </c>
      <c r="O5" s="5">
        <v>-2</v>
      </c>
      <c r="P5" s="5">
        <f>I$17/8*(ROW()-2)+I$15</f>
        <v>10.625</v>
      </c>
      <c r="Q5" s="5">
        <v>-1</v>
      </c>
      <c r="R5" s="5">
        <f>J$17/8*(ROW()-2)+J$15</f>
        <v>-1.125</v>
      </c>
    </row>
    <row r="6" spans="1:18" ht="12">
      <c r="A6" s="4" t="s">
        <v>24</v>
      </c>
      <c r="B6" s="4">
        <f>Sheet1!B6</f>
        <v>107.38239892343114</v>
      </c>
      <c r="C6" s="4">
        <f>Sheet1!C6</f>
        <v>13.290254417443167</v>
      </c>
      <c r="D6" s="4">
        <f>Sheet1!D6</f>
        <v>-0.19619446720099407</v>
      </c>
      <c r="E6" s="3"/>
      <c r="F6" s="3">
        <f t="shared" si="2"/>
        <v>4</v>
      </c>
      <c r="G6" s="4">
        <v>0</v>
      </c>
      <c r="H6" s="4">
        <f t="shared" si="3"/>
        <v>0.405427618361498</v>
      </c>
      <c r="I6" s="4">
        <f t="shared" si="0"/>
        <v>0.44333985685751703</v>
      </c>
      <c r="J6" s="4">
        <f t="shared" si="1"/>
        <v>0.5607611065598012</v>
      </c>
      <c r="L6" s="5">
        <v>-3</v>
      </c>
      <c r="M6" s="5">
        <f t="shared" si="5"/>
        <v>0.5</v>
      </c>
      <c r="N6" s="5">
        <f t="shared" si="4"/>
        <v>124.5</v>
      </c>
      <c r="O6" s="5">
        <v>-2</v>
      </c>
      <c r="P6" s="5">
        <f>I$17/8*(ROW()-2)+I$15</f>
        <v>15.5</v>
      </c>
      <c r="Q6" s="5">
        <v>-1</v>
      </c>
      <c r="R6" s="5">
        <f>J$17/8*(ROW()-2)+J$15</f>
        <v>-0.5</v>
      </c>
    </row>
    <row r="7" spans="1:18" ht="12">
      <c r="A7" s="4" t="s">
        <v>25</v>
      </c>
      <c r="B7" s="4">
        <f>Sheet1!B7</f>
        <v>113.89169351727548</v>
      </c>
      <c r="C7" s="4">
        <f>Sheet1!C7</f>
        <v>16.660437852138983</v>
      </c>
      <c r="D7" s="4">
        <f>Sheet1!D7</f>
        <v>0.33302978080928514</v>
      </c>
      <c r="E7" s="3"/>
      <c r="F7" s="3">
        <f t="shared" si="2"/>
        <v>5</v>
      </c>
      <c r="G7" s="4">
        <v>0</v>
      </c>
      <c r="H7" s="4">
        <f t="shared" si="3"/>
        <v>0.4413905719186491</v>
      </c>
      <c r="I7" s="4">
        <f t="shared" si="0"/>
        <v>0.5297548167215124</v>
      </c>
      <c r="J7" s="4">
        <f t="shared" si="1"/>
        <v>0.666605956161857</v>
      </c>
      <c r="L7" s="5">
        <v>-3</v>
      </c>
      <c r="M7" s="5">
        <f t="shared" si="5"/>
        <v>0.625</v>
      </c>
      <c r="N7" s="5">
        <f t="shared" si="4"/>
        <v>147.125</v>
      </c>
      <c r="O7" s="5">
        <v>-2</v>
      </c>
      <c r="P7" s="5">
        <f>I$17/8*(ROW()-2)+I$15</f>
        <v>20.375</v>
      </c>
      <c r="Q7" s="5">
        <v>-1</v>
      </c>
      <c r="R7" s="5">
        <f>J$17/8*(ROW()-2)+J$15</f>
        <v>0.125</v>
      </c>
    </row>
    <row r="8" spans="1:18" ht="12">
      <c r="A8" s="4" t="s">
        <v>26</v>
      </c>
      <c r="B8" s="4">
        <f>Sheet1!B8</f>
        <v>137.72012776595335</v>
      </c>
      <c r="C8" s="4">
        <f>Sheet1!C8</f>
        <v>20.949589924117866</v>
      </c>
      <c r="D8" s="4">
        <f>Sheet1!D8</f>
        <v>0.6029101543400137</v>
      </c>
      <c r="E8" s="3"/>
      <c r="F8" s="3">
        <f t="shared" si="2"/>
        <v>6</v>
      </c>
      <c r="G8" s="4">
        <v>0</v>
      </c>
      <c r="H8" s="4">
        <f t="shared" si="3"/>
        <v>0.5730393799223942</v>
      </c>
      <c r="I8" s="4">
        <f t="shared" si="0"/>
        <v>0.6397330749773812</v>
      </c>
      <c r="J8" s="4">
        <f t="shared" si="1"/>
        <v>0.7205820308680028</v>
      </c>
      <c r="L8" s="5">
        <v>-3</v>
      </c>
      <c r="M8" s="5">
        <f t="shared" si="5"/>
        <v>0.75</v>
      </c>
      <c r="N8" s="5">
        <f t="shared" si="4"/>
        <v>169.75</v>
      </c>
      <c r="O8" s="5">
        <v>-2</v>
      </c>
      <c r="P8" s="5">
        <f>I$17/8*(ROW()-2)+I$15</f>
        <v>25.25</v>
      </c>
      <c r="Q8" s="5">
        <v>-1</v>
      </c>
      <c r="R8" s="5">
        <f>J$17/8*(ROW()-2)+J$15</f>
        <v>0.75</v>
      </c>
    </row>
    <row r="9" spans="1:18" ht="12">
      <c r="A9" s="4" t="s">
        <v>27</v>
      </c>
      <c r="B9" s="4">
        <f>Sheet1!B9</f>
        <v>148.46638074723063</v>
      </c>
      <c r="C9" s="4">
        <f>Sheet1!C9</f>
        <v>23.335269502789657</v>
      </c>
      <c r="D9" s="4">
        <f>Sheet1!D9</f>
        <v>0.7316368668460342</v>
      </c>
      <c r="E9" s="3"/>
      <c r="F9" s="3">
        <f t="shared" si="2"/>
        <v>7</v>
      </c>
      <c r="G9" s="4">
        <v>0</v>
      </c>
      <c r="H9" s="4">
        <f t="shared" si="3"/>
        <v>0.6324109433548654</v>
      </c>
      <c r="I9" s="4">
        <f t="shared" si="0"/>
        <v>0.7009043462253758</v>
      </c>
      <c r="J9" s="4">
        <f t="shared" si="1"/>
        <v>0.7463273733692068</v>
      </c>
      <c r="L9" s="5">
        <v>-3</v>
      </c>
      <c r="M9" s="5">
        <f t="shared" si="5"/>
        <v>0.875</v>
      </c>
      <c r="N9" s="5">
        <f t="shared" si="4"/>
        <v>192.375</v>
      </c>
      <c r="O9" s="5">
        <v>-2</v>
      </c>
      <c r="P9" s="5">
        <f>I$17/8*(ROW()-2)+I$15</f>
        <v>30.125</v>
      </c>
      <c r="Q9" s="5">
        <v>-1</v>
      </c>
      <c r="R9" s="5">
        <f>J$17/8*(ROW()-2)+J$15</f>
        <v>1.375</v>
      </c>
    </row>
    <row r="10" spans="1:18" ht="12">
      <c r="A10" s="4" t="s">
        <v>28</v>
      </c>
      <c r="B10" s="4">
        <f>Sheet1!B10</f>
        <v>172.51509203930974</v>
      </c>
      <c r="C10" s="4">
        <f>Sheet1!C10</f>
        <v>24.85006914363524</v>
      </c>
      <c r="D10" s="4">
        <f>Sheet1!D10</f>
        <v>1.0709763400798102</v>
      </c>
      <c r="E10" s="3"/>
      <c r="F10" s="3">
        <f t="shared" si="2"/>
        <v>8</v>
      </c>
      <c r="G10" s="4">
        <v>0</v>
      </c>
      <c r="H10" s="4">
        <f t="shared" si="3"/>
        <v>0.7652767515983964</v>
      </c>
      <c r="I10" s="4">
        <f t="shared" si="0"/>
        <v>0.7397453626573138</v>
      </c>
      <c r="J10" s="4">
        <f t="shared" si="1"/>
        <v>0.8141952680159621</v>
      </c>
      <c r="L10" s="5">
        <v>-3</v>
      </c>
      <c r="M10" s="5">
        <f t="shared" si="5"/>
        <v>1</v>
      </c>
      <c r="N10" s="5">
        <f t="shared" si="4"/>
        <v>215</v>
      </c>
      <c r="O10" s="5">
        <v>-2</v>
      </c>
      <c r="P10" s="5">
        <f>I$17/8*(ROW()-2)+I$15</f>
        <v>35</v>
      </c>
      <c r="Q10" s="5">
        <v>-1</v>
      </c>
      <c r="R10" s="5">
        <f>J$17/8*(ROW()-2)+J$15</f>
        <v>2</v>
      </c>
    </row>
    <row r="11" spans="1:18" ht="12">
      <c r="A11" s="4" t="s">
        <v>29</v>
      </c>
      <c r="B11" s="4">
        <f>Sheet1!B11</f>
        <v>179.39199805296712</v>
      </c>
      <c r="C11" s="4">
        <f>Sheet1!C11</f>
        <v>26.496169547561323</v>
      </c>
      <c r="D11" s="4">
        <f>Sheet1!D11</f>
        <v>1.2582386005405461</v>
      </c>
      <c r="E11" s="3"/>
      <c r="F11" s="3">
        <f t="shared" si="2"/>
        <v>9</v>
      </c>
      <c r="G11" s="4">
        <v>0</v>
      </c>
      <c r="H11" s="4">
        <f t="shared" si="3"/>
        <v>0.8032707074749565</v>
      </c>
      <c r="I11" s="4">
        <f t="shared" si="0"/>
        <v>0.7819530653220852</v>
      </c>
      <c r="J11" s="4">
        <f t="shared" si="1"/>
        <v>0.8516477201081092</v>
      </c>
      <c r="L11" s="5"/>
      <c r="M11" s="5"/>
      <c r="N11" s="5"/>
      <c r="O11" s="5"/>
      <c r="P11" s="5"/>
      <c r="Q11" s="5"/>
      <c r="R11" s="5"/>
    </row>
    <row r="12" spans="1:10" ht="12">
      <c r="A12" s="4" t="s">
        <v>30</v>
      </c>
      <c r="B12" s="4">
        <f>Sheet1!B12</f>
        <v>182.17013380582344</v>
      </c>
      <c r="C12" s="4">
        <f>Sheet1!C12</f>
        <v>28.36985492989315</v>
      </c>
      <c r="D12" s="4">
        <f>Sheet1!D12</f>
        <v>1.276665987215872</v>
      </c>
      <c r="E12" s="3"/>
      <c r="F12" s="3">
        <f t="shared" si="2"/>
        <v>10</v>
      </c>
      <c r="G12" s="4">
        <v>0</v>
      </c>
      <c r="H12" s="4">
        <f t="shared" si="3"/>
        <v>0.8186195237890798</v>
      </c>
      <c r="I12" s="4">
        <f t="shared" si="0"/>
        <v>0.8299962802536706</v>
      </c>
      <c r="J12" s="4">
        <f t="shared" si="1"/>
        <v>0.8553331974431744</v>
      </c>
    </row>
    <row r="13" spans="1:10" ht="12">
      <c r="A13" s="4" t="s">
        <v>31</v>
      </c>
      <c r="B13" s="4">
        <f>Sheet1!B13</f>
        <v>200.19540269886372</v>
      </c>
      <c r="C13" s="4">
        <f>Sheet1!C13</f>
        <v>31.440858412305833</v>
      </c>
      <c r="D13" s="4">
        <f>Sheet1!D13</f>
        <v>1.5019301419473172</v>
      </c>
      <c r="E13" s="3"/>
      <c r="F13" s="3">
        <f t="shared" si="2"/>
        <v>11</v>
      </c>
      <c r="G13" s="4">
        <v>0</v>
      </c>
      <c r="H13" s="4">
        <f t="shared" si="3"/>
        <v>0.9182066447451034</v>
      </c>
      <c r="I13" s="4">
        <f t="shared" si="0"/>
        <v>0.908739959289893</v>
      </c>
      <c r="J13" s="4">
        <f t="shared" si="1"/>
        <v>0.9003860283894636</v>
      </c>
    </row>
    <row r="14" ht="12">
      <c r="G14" s="2"/>
    </row>
    <row r="15" spans="7:12" ht="12">
      <c r="G15" t="s">
        <v>0</v>
      </c>
      <c r="H15" s="2">
        <f>INT((MIN(B2:B13)-ABS(MAX(B2:B13)-MIN(B2:B13))*0.1))</f>
        <v>34</v>
      </c>
      <c r="I15" s="2">
        <f>INT((MIN(C2:C13)-ABS(MAX(C2:C13)-MIN(C2:C13))*0.1))</f>
        <v>-4</v>
      </c>
      <c r="J15" s="2">
        <f>INT((MIN(D2:D13)-ABS(MAX(D2:D13)-MIN(D2:D13))*0.1))</f>
        <v>-3</v>
      </c>
      <c r="K15" s="2" t="s">
        <v>33</v>
      </c>
      <c r="L15">
        <f>M2-1/8</f>
        <v>-0.125</v>
      </c>
    </row>
    <row r="16" spans="7:12" ht="12">
      <c r="G16" t="s">
        <v>1</v>
      </c>
      <c r="H16" s="2">
        <f>ROUND((MAX(B2:B13)+ABS(MAX(B2:B13)-MIN(B2:B13))*0.1),0)</f>
        <v>215</v>
      </c>
      <c r="I16" s="2">
        <f>ROUND((MAX(C2:C13)+ABS(MAX(C2:C13)-MIN(C2:C13))*0.1),0)</f>
        <v>35</v>
      </c>
      <c r="J16" s="2">
        <f>ROUND((MAX(D2:D13)+ABS(MAX(D2:D13)-MIN(D2:D13))*0.1),0)</f>
        <v>2</v>
      </c>
      <c r="K16" s="2" t="s">
        <v>34</v>
      </c>
      <c r="L16">
        <f>M10+1/8</f>
        <v>1.125</v>
      </c>
    </row>
    <row r="17" spans="7:12" ht="12">
      <c r="G17" t="s">
        <v>32</v>
      </c>
      <c r="H17" s="2">
        <f>H16-H15</f>
        <v>181</v>
      </c>
      <c r="I17" s="2">
        <f>I16-I15</f>
        <v>39</v>
      </c>
      <c r="J17" s="2">
        <f>J16-J15</f>
        <v>5</v>
      </c>
      <c r="K17" s="2" t="s">
        <v>35</v>
      </c>
      <c r="L17">
        <f>1/8</f>
        <v>0.125</v>
      </c>
    </row>
    <row r="36" ht="12">
      <c r="K36" t="s">
        <v>18</v>
      </c>
    </row>
    <row r="38" ht="12">
      <c r="K38" s="1" t="s">
        <v>19</v>
      </c>
    </row>
  </sheetData>
  <sheetProtection/>
  <hyperlinks>
    <hyperlink ref="K38" r:id="rId1" display="http://www.prodomosua.it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showZeros="0" zoomScalePageLayoutView="0" workbookViewId="0" topLeftCell="A8">
      <selection activeCell="K37" sqref="K37"/>
    </sheetView>
  </sheetViews>
  <sheetFormatPr defaultColWidth="9.140625" defaultRowHeight="12"/>
  <sheetData>
    <row r="1" spans="2:20" ht="12">
      <c r="B1" s="3" t="s">
        <v>2</v>
      </c>
      <c r="C1" s="3" t="s">
        <v>3</v>
      </c>
      <c r="D1" s="3" t="s">
        <v>4</v>
      </c>
      <c r="E1" s="3"/>
      <c r="F1" s="3" t="s">
        <v>8</v>
      </c>
      <c r="G1" s="3"/>
      <c r="H1" s="3" t="s">
        <v>5</v>
      </c>
      <c r="I1" s="3" t="s">
        <v>6</v>
      </c>
      <c r="J1" s="3" t="s">
        <v>7</v>
      </c>
      <c r="K1" s="3"/>
      <c r="L1" s="3" t="s">
        <v>10</v>
      </c>
      <c r="M1" s="3" t="s">
        <v>9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</row>
    <row r="2" spans="1:20" ht="12">
      <c r="A2" s="4" t="s">
        <v>20</v>
      </c>
      <c r="B2" s="4">
        <v>80</v>
      </c>
      <c r="C2" s="4">
        <v>50</v>
      </c>
      <c r="D2" s="4">
        <v>30</v>
      </c>
      <c r="E2" s="3"/>
      <c r="F2" s="3">
        <f>ROW()-2</f>
        <v>0</v>
      </c>
      <c r="G2" s="4">
        <v>0</v>
      </c>
      <c r="H2" s="4">
        <f>(B2-H$15)/H$17</f>
        <v>0.14893617021276595</v>
      </c>
      <c r="I2" s="4">
        <f aca="true" t="shared" si="0" ref="I2:I13">(C2-I$15)/I$17</f>
        <v>0.08571428571428572</v>
      </c>
      <c r="J2" s="4">
        <f aca="true" t="shared" si="1" ref="J2:J13">(D2-J$15)/J$17</f>
        <v>0.8133333333333334</v>
      </c>
      <c r="L2" s="5">
        <v>-3</v>
      </c>
      <c r="M2" s="5">
        <v>0</v>
      </c>
      <c r="N2" s="5">
        <f aca="true" t="shared" si="2" ref="N2:N12">(H$16-H$15)/10*(ROW()-2)+H$15</f>
        <v>73</v>
      </c>
      <c r="O2" s="5">
        <v>-2</v>
      </c>
      <c r="P2" s="5">
        <f>M2</f>
        <v>0</v>
      </c>
      <c r="Q2" s="5">
        <f aca="true" t="shared" si="3" ref="Q2:Q12">(I$16-I$15)/10*(ROW()-2)+I$15</f>
        <v>47</v>
      </c>
      <c r="R2" s="5">
        <v>-1</v>
      </c>
      <c r="S2" s="5">
        <f>P2</f>
        <v>0</v>
      </c>
      <c r="T2" s="5">
        <f aca="true" t="shared" si="4" ref="T2:T12">(J$16-J$15)/10*(ROW()-2)+J$15</f>
        <v>-31</v>
      </c>
    </row>
    <row r="3" spans="1:20" ht="12">
      <c r="A3" s="4" t="s">
        <v>21</v>
      </c>
      <c r="B3" s="4">
        <f ca="1">B2+RAND()*20-RAND()*20</f>
        <v>77.22873387443755</v>
      </c>
      <c r="C3" s="4">
        <f aca="true" ca="1" t="shared" si="5" ref="C3:C13">C2+RAND()*20-RAND()*20</f>
        <v>64.59395261392305</v>
      </c>
      <c r="D3" s="4">
        <f aca="true" ca="1" t="shared" si="6" ref="D3:D13">D2+RAND()*20-RAND()*20</f>
        <v>36.544843191285764</v>
      </c>
      <c r="E3" s="3"/>
      <c r="F3" s="3">
        <f aca="true" t="shared" si="7" ref="F3:F13">ROW()-2</f>
        <v>1</v>
      </c>
      <c r="G3" s="4">
        <v>0</v>
      </c>
      <c r="H3" s="4">
        <f aca="true" t="shared" si="8" ref="H3:H13">(B3-H$15)/H$17</f>
        <v>0.08997306115824578</v>
      </c>
      <c r="I3" s="4">
        <f t="shared" si="0"/>
        <v>0.5026843603978014</v>
      </c>
      <c r="J3" s="4">
        <f t="shared" si="1"/>
        <v>0.9005979092171436</v>
      </c>
      <c r="L3" s="5">
        <v>-3</v>
      </c>
      <c r="M3" s="5">
        <f>M2+0.1</f>
        <v>0.1</v>
      </c>
      <c r="N3" s="5">
        <f t="shared" si="2"/>
        <v>77.7</v>
      </c>
      <c r="O3" s="5">
        <v>-2</v>
      </c>
      <c r="P3" s="5">
        <f aca="true" t="shared" si="9" ref="P3:P12">M3</f>
        <v>0.1</v>
      </c>
      <c r="Q3" s="5">
        <f t="shared" si="3"/>
        <v>50.5</v>
      </c>
      <c r="R3" s="5">
        <v>-1</v>
      </c>
      <c r="S3" s="5">
        <f aca="true" t="shared" si="10" ref="S3:S12">P3</f>
        <v>0.1</v>
      </c>
      <c r="T3" s="5">
        <f t="shared" si="4"/>
        <v>-23.5</v>
      </c>
    </row>
    <row r="4" spans="1:20" ht="12">
      <c r="A4" s="4" t="s">
        <v>22</v>
      </c>
      <c r="B4" s="4">
        <f aca="true" ca="1" t="shared" si="11" ref="B4:B13">B3+RAND()*20-RAND()*20</f>
        <v>81.30457473422673</v>
      </c>
      <c r="C4" s="4">
        <f ca="1" t="shared" si="5"/>
        <v>76.89736791139588</v>
      </c>
      <c r="D4" s="4">
        <f ca="1" t="shared" si="6"/>
        <v>37.9074691150299</v>
      </c>
      <c r="E4" s="3"/>
      <c r="F4" s="3">
        <f t="shared" si="7"/>
        <v>2</v>
      </c>
      <c r="G4" s="4">
        <v>0</v>
      </c>
      <c r="H4" s="4">
        <f t="shared" si="8"/>
        <v>0.17669307945163262</v>
      </c>
      <c r="I4" s="4">
        <f t="shared" si="0"/>
        <v>0.8542105117541678</v>
      </c>
      <c r="J4" s="4">
        <f t="shared" si="1"/>
        <v>0.9187662548670653</v>
      </c>
      <c r="L4" s="5">
        <v>-3</v>
      </c>
      <c r="M4" s="5">
        <f aca="true" t="shared" si="12" ref="M4:M12">M3+0.1</f>
        <v>0.2</v>
      </c>
      <c r="N4" s="5">
        <f t="shared" si="2"/>
        <v>82.4</v>
      </c>
      <c r="O4" s="5">
        <v>-2</v>
      </c>
      <c r="P4" s="5">
        <f t="shared" si="9"/>
        <v>0.2</v>
      </c>
      <c r="Q4" s="5">
        <f t="shared" si="3"/>
        <v>54</v>
      </c>
      <c r="R4" s="5">
        <v>-1</v>
      </c>
      <c r="S4" s="5">
        <f t="shared" si="10"/>
        <v>0.2</v>
      </c>
      <c r="T4" s="5">
        <f t="shared" si="4"/>
        <v>-16</v>
      </c>
    </row>
    <row r="5" spans="1:20" ht="12">
      <c r="A5" s="4" t="s">
        <v>23</v>
      </c>
      <c r="B5" s="4">
        <f ca="1" t="shared" si="11"/>
        <v>85.93278827632935</v>
      </c>
      <c r="C5" s="4">
        <f ca="1" t="shared" si="5"/>
        <v>71.64209231124651</v>
      </c>
      <c r="D5" s="4">
        <f ca="1" t="shared" si="6"/>
        <v>27.0852286538346</v>
      </c>
      <c r="E5" s="3"/>
      <c r="F5" s="3">
        <f t="shared" si="7"/>
        <v>3</v>
      </c>
      <c r="G5" s="4">
        <v>0</v>
      </c>
      <c r="H5" s="4">
        <f t="shared" si="8"/>
        <v>0.2751657080070074</v>
      </c>
      <c r="I5" s="4">
        <f t="shared" si="0"/>
        <v>0.704059780321329</v>
      </c>
      <c r="J5" s="4">
        <f t="shared" si="1"/>
        <v>0.7744697153844614</v>
      </c>
      <c r="L5" s="5">
        <v>-3</v>
      </c>
      <c r="M5" s="5">
        <f t="shared" si="12"/>
        <v>0.30000000000000004</v>
      </c>
      <c r="N5" s="5">
        <f t="shared" si="2"/>
        <v>87.1</v>
      </c>
      <c r="O5" s="5">
        <v>-2</v>
      </c>
      <c r="P5" s="5">
        <f t="shared" si="9"/>
        <v>0.30000000000000004</v>
      </c>
      <c r="Q5" s="5">
        <f t="shared" si="3"/>
        <v>57.5</v>
      </c>
      <c r="R5" s="5">
        <v>-1</v>
      </c>
      <c r="S5" s="5">
        <f t="shared" si="10"/>
        <v>0.30000000000000004</v>
      </c>
      <c r="T5" s="5">
        <f t="shared" si="4"/>
        <v>-8.5</v>
      </c>
    </row>
    <row r="6" spans="1:20" ht="12">
      <c r="A6" s="4" t="s">
        <v>24</v>
      </c>
      <c r="B6" s="4">
        <f ca="1" t="shared" si="11"/>
        <v>90.10898267580964</v>
      </c>
      <c r="C6" s="4">
        <f ca="1" t="shared" si="5"/>
        <v>68.84845858623495</v>
      </c>
      <c r="D6" s="4">
        <f ca="1" t="shared" si="6"/>
        <v>11.889990957488624</v>
      </c>
      <c r="E6" s="3"/>
      <c r="F6" s="3">
        <f t="shared" si="7"/>
        <v>4</v>
      </c>
      <c r="G6" s="4">
        <v>0</v>
      </c>
      <c r="H6" s="4">
        <f t="shared" si="8"/>
        <v>0.3640209079959498</v>
      </c>
      <c r="I6" s="4">
        <f t="shared" si="0"/>
        <v>0.6242416738924272</v>
      </c>
      <c r="J6" s="4">
        <f t="shared" si="1"/>
        <v>0.5718665460998483</v>
      </c>
      <c r="L6" s="5">
        <v>-3</v>
      </c>
      <c r="M6" s="5">
        <f t="shared" si="12"/>
        <v>0.4</v>
      </c>
      <c r="N6" s="5">
        <f t="shared" si="2"/>
        <v>91.8</v>
      </c>
      <c r="O6" s="5">
        <v>-2</v>
      </c>
      <c r="P6" s="5">
        <f t="shared" si="9"/>
        <v>0.4</v>
      </c>
      <c r="Q6" s="5">
        <f t="shared" si="3"/>
        <v>61</v>
      </c>
      <c r="R6" s="5">
        <v>-1</v>
      </c>
      <c r="S6" s="5">
        <f t="shared" si="10"/>
        <v>0.4</v>
      </c>
      <c r="T6" s="5">
        <f t="shared" si="4"/>
        <v>-1</v>
      </c>
    </row>
    <row r="7" spans="1:20" ht="12">
      <c r="A7" s="4" t="s">
        <v>25</v>
      </c>
      <c r="B7" s="4">
        <f ca="1" t="shared" si="11"/>
        <v>98.02891322668115</v>
      </c>
      <c r="C7" s="4">
        <f ca="1" t="shared" si="5"/>
        <v>75.07192750449175</v>
      </c>
      <c r="D7" s="4">
        <f ca="1" t="shared" si="6"/>
        <v>1.9372531087936586</v>
      </c>
      <c r="E7" s="3"/>
      <c r="F7" s="3">
        <f t="shared" si="7"/>
        <v>5</v>
      </c>
      <c r="G7" s="4">
        <v>0</v>
      </c>
      <c r="H7" s="4">
        <f t="shared" si="8"/>
        <v>0.5325300686527905</v>
      </c>
      <c r="I7" s="4">
        <f t="shared" si="0"/>
        <v>0.8020550715569073</v>
      </c>
      <c r="J7" s="4">
        <f t="shared" si="1"/>
        <v>0.43916337478391543</v>
      </c>
      <c r="L7" s="5">
        <v>-3</v>
      </c>
      <c r="M7" s="5">
        <f t="shared" si="12"/>
        <v>0.5</v>
      </c>
      <c r="N7" s="5">
        <f t="shared" si="2"/>
        <v>96.5</v>
      </c>
      <c r="O7" s="5">
        <v>-2</v>
      </c>
      <c r="P7" s="5">
        <f t="shared" si="9"/>
        <v>0.5</v>
      </c>
      <c r="Q7" s="5">
        <f t="shared" si="3"/>
        <v>64.5</v>
      </c>
      <c r="R7" s="5">
        <v>-1</v>
      </c>
      <c r="S7" s="5">
        <f t="shared" si="10"/>
        <v>0.5</v>
      </c>
      <c r="T7" s="5">
        <f t="shared" si="4"/>
        <v>6.5</v>
      </c>
    </row>
    <row r="8" spans="1:20" ht="12">
      <c r="A8" s="4" t="s">
        <v>26</v>
      </c>
      <c r="B8" s="4">
        <f ca="1" t="shared" si="11"/>
        <v>101.26490239797776</v>
      </c>
      <c r="C8" s="4">
        <f ca="1" t="shared" si="5"/>
        <v>74.8939757808656</v>
      </c>
      <c r="D8" s="4">
        <f ca="1" t="shared" si="6"/>
        <v>6.784563844279635</v>
      </c>
      <c r="E8" s="3"/>
      <c r="F8" s="3">
        <f t="shared" si="7"/>
        <v>6</v>
      </c>
      <c r="G8" s="4">
        <v>0</v>
      </c>
      <c r="H8" s="4">
        <f t="shared" si="8"/>
        <v>0.6013809020846332</v>
      </c>
      <c r="I8" s="4">
        <f t="shared" si="0"/>
        <v>0.79697073659616</v>
      </c>
      <c r="J8" s="4">
        <f t="shared" si="1"/>
        <v>0.503794184590395</v>
      </c>
      <c r="L8" s="5">
        <v>-3</v>
      </c>
      <c r="M8" s="5">
        <f t="shared" si="12"/>
        <v>0.6</v>
      </c>
      <c r="N8" s="5">
        <f t="shared" si="2"/>
        <v>101.2</v>
      </c>
      <c r="O8" s="5">
        <v>-2</v>
      </c>
      <c r="P8" s="5">
        <f t="shared" si="9"/>
        <v>0.6</v>
      </c>
      <c r="Q8" s="5">
        <f t="shared" si="3"/>
        <v>68</v>
      </c>
      <c r="R8" s="5">
        <v>-1</v>
      </c>
      <c r="S8" s="5">
        <f t="shared" si="10"/>
        <v>0.6</v>
      </c>
      <c r="T8" s="5">
        <f t="shared" si="4"/>
        <v>14</v>
      </c>
    </row>
    <row r="9" spans="1:20" ht="12">
      <c r="A9" s="4" t="s">
        <v>27</v>
      </c>
      <c r="B9" s="4">
        <f ca="1" t="shared" si="11"/>
        <v>112.27318132510219</v>
      </c>
      <c r="C9" s="4">
        <f ca="1" t="shared" si="5"/>
        <v>71.17107447703415</v>
      </c>
      <c r="D9" s="4">
        <f ca="1" t="shared" si="6"/>
        <v>3.6595878579660948</v>
      </c>
      <c r="E9" s="3"/>
      <c r="F9" s="3">
        <f t="shared" si="7"/>
        <v>7</v>
      </c>
      <c r="G9" s="4">
        <v>0</v>
      </c>
      <c r="H9" s="4">
        <f t="shared" si="8"/>
        <v>0.8355996026617486</v>
      </c>
      <c r="I9" s="4">
        <f t="shared" si="0"/>
        <v>0.6906021279152615</v>
      </c>
      <c r="J9" s="4">
        <f t="shared" si="1"/>
        <v>0.4621278381062146</v>
      </c>
      <c r="L9" s="5">
        <v>-3</v>
      </c>
      <c r="M9" s="5">
        <f t="shared" si="12"/>
        <v>0.7</v>
      </c>
      <c r="N9" s="5">
        <f t="shared" si="2"/>
        <v>105.9</v>
      </c>
      <c r="O9" s="5">
        <v>-2</v>
      </c>
      <c r="P9" s="5">
        <f t="shared" si="9"/>
        <v>0.7</v>
      </c>
      <c r="Q9" s="5">
        <f t="shared" si="3"/>
        <v>71.5</v>
      </c>
      <c r="R9" s="5">
        <v>-1</v>
      </c>
      <c r="S9" s="5">
        <f t="shared" si="10"/>
        <v>0.7</v>
      </c>
      <c r="T9" s="5">
        <f t="shared" si="4"/>
        <v>21.5</v>
      </c>
    </row>
    <row r="10" spans="1:20" ht="12">
      <c r="A10" s="4" t="s">
        <v>28</v>
      </c>
      <c r="B10" s="4">
        <f ca="1" t="shared" si="11"/>
        <v>115.88543816195188</v>
      </c>
      <c r="C10" s="4">
        <f ca="1" t="shared" si="5"/>
        <v>79.293667626004</v>
      </c>
      <c r="D10" s="4">
        <f ca="1" t="shared" si="6"/>
        <v>-14.913863555126829</v>
      </c>
      <c r="E10" s="3"/>
      <c r="F10" s="3">
        <f t="shared" si="7"/>
        <v>8</v>
      </c>
      <c r="G10" s="4">
        <v>0</v>
      </c>
      <c r="H10" s="4">
        <f t="shared" si="8"/>
        <v>0.9124561311053592</v>
      </c>
      <c r="I10" s="4">
        <f t="shared" si="0"/>
        <v>0.9226762178858284</v>
      </c>
      <c r="J10" s="4">
        <f t="shared" si="1"/>
        <v>0.2144818192649756</v>
      </c>
      <c r="L10" s="5">
        <v>-3</v>
      </c>
      <c r="M10" s="5">
        <f t="shared" si="12"/>
        <v>0.7999999999999999</v>
      </c>
      <c r="N10" s="5">
        <f t="shared" si="2"/>
        <v>110.6</v>
      </c>
      <c r="O10" s="5">
        <v>-2</v>
      </c>
      <c r="P10" s="5">
        <f t="shared" si="9"/>
        <v>0.7999999999999999</v>
      </c>
      <c r="Q10" s="5">
        <f t="shared" si="3"/>
        <v>75</v>
      </c>
      <c r="R10" s="5">
        <v>-1</v>
      </c>
      <c r="S10" s="5">
        <f t="shared" si="10"/>
        <v>0.7999999999999999</v>
      </c>
      <c r="T10" s="5">
        <f t="shared" si="4"/>
        <v>29</v>
      </c>
    </row>
    <row r="11" spans="1:20" ht="12">
      <c r="A11" s="4" t="s">
        <v>29</v>
      </c>
      <c r="B11" s="4">
        <f ca="1" t="shared" si="11"/>
        <v>98.48143569371855</v>
      </c>
      <c r="C11" s="4">
        <f ca="1" t="shared" si="5"/>
        <v>75.68134773829466</v>
      </c>
      <c r="D11" s="4">
        <f ca="1" t="shared" si="6"/>
        <v>-5.725749630090439</v>
      </c>
      <c r="E11" s="3"/>
      <c r="F11" s="3">
        <f t="shared" si="7"/>
        <v>9</v>
      </c>
      <c r="G11" s="4">
        <v>0</v>
      </c>
      <c r="H11" s="4">
        <f t="shared" si="8"/>
        <v>0.5421582062493309</v>
      </c>
      <c r="I11" s="4">
        <f t="shared" si="0"/>
        <v>0.8194670782369903</v>
      </c>
      <c r="J11" s="4">
        <f t="shared" si="1"/>
        <v>0.33699000493212744</v>
      </c>
      <c r="L11" s="5">
        <v>-3</v>
      </c>
      <c r="M11" s="5">
        <f t="shared" si="12"/>
        <v>0.8999999999999999</v>
      </c>
      <c r="N11" s="5">
        <f t="shared" si="2"/>
        <v>115.30000000000001</v>
      </c>
      <c r="O11" s="5">
        <v>-2</v>
      </c>
      <c r="P11" s="5">
        <f t="shared" si="9"/>
        <v>0.8999999999999999</v>
      </c>
      <c r="Q11" s="5">
        <f t="shared" si="3"/>
        <v>78.5</v>
      </c>
      <c r="R11" s="5">
        <v>-1</v>
      </c>
      <c r="S11" s="5">
        <f t="shared" si="10"/>
        <v>0.8999999999999999</v>
      </c>
      <c r="T11" s="5">
        <f t="shared" si="4"/>
        <v>36.5</v>
      </c>
    </row>
    <row r="12" spans="1:20" ht="12">
      <c r="A12" s="4" t="s">
        <v>30</v>
      </c>
      <c r="B12" s="4">
        <f ca="1" t="shared" si="11"/>
        <v>89.35828276329272</v>
      </c>
      <c r="C12" s="4">
        <f ca="1" t="shared" si="5"/>
        <v>69.52556737557427</v>
      </c>
      <c r="D12" s="4">
        <f ca="1" t="shared" si="6"/>
        <v>-8.479527025665538</v>
      </c>
      <c r="E12" s="3"/>
      <c r="F12" s="3">
        <f t="shared" si="7"/>
        <v>10</v>
      </c>
      <c r="G12" s="4">
        <v>0</v>
      </c>
      <c r="H12" s="4">
        <f t="shared" si="8"/>
        <v>0.34804856943176</v>
      </c>
      <c r="I12" s="4">
        <f t="shared" si="0"/>
        <v>0.6435876393021219</v>
      </c>
      <c r="J12" s="4">
        <f t="shared" si="1"/>
        <v>0.30027297299112615</v>
      </c>
      <c r="L12" s="5">
        <v>-3</v>
      </c>
      <c r="M12" s="5">
        <f t="shared" si="12"/>
        <v>0.9999999999999999</v>
      </c>
      <c r="N12" s="5">
        <f t="shared" si="2"/>
        <v>120</v>
      </c>
      <c r="O12" s="5">
        <v>-2</v>
      </c>
      <c r="P12" s="5">
        <f t="shared" si="9"/>
        <v>0.9999999999999999</v>
      </c>
      <c r="Q12" s="5">
        <f t="shared" si="3"/>
        <v>82</v>
      </c>
      <c r="R12" s="5">
        <v>-1</v>
      </c>
      <c r="S12" s="5">
        <f t="shared" si="10"/>
        <v>0.9999999999999999</v>
      </c>
      <c r="T12" s="5">
        <f t="shared" si="4"/>
        <v>44</v>
      </c>
    </row>
    <row r="13" spans="1:20" ht="12">
      <c r="A13" s="4" t="s">
        <v>31</v>
      </c>
      <c r="B13" s="4">
        <f ca="1" t="shared" si="11"/>
        <v>99.59876940499029</v>
      </c>
      <c r="C13" s="4">
        <f ca="1" t="shared" si="5"/>
        <v>62.563267124870116</v>
      </c>
      <c r="D13" s="4">
        <f ca="1" t="shared" si="6"/>
        <v>-24.668135497344096</v>
      </c>
      <c r="E13" s="3"/>
      <c r="F13" s="3">
        <f t="shared" si="7"/>
        <v>11</v>
      </c>
      <c r="G13" s="4">
        <v>0</v>
      </c>
      <c r="H13" s="4">
        <f t="shared" si="8"/>
        <v>0.5659312639359637</v>
      </c>
      <c r="I13" s="4">
        <f t="shared" si="0"/>
        <v>0.44466477499628904</v>
      </c>
      <c r="J13" s="4">
        <f t="shared" si="1"/>
        <v>0.08442486003541205</v>
      </c>
      <c r="L13" s="5"/>
      <c r="M13" s="5"/>
      <c r="N13" s="5"/>
      <c r="O13" s="5"/>
      <c r="P13" s="5"/>
      <c r="Q13" s="5"/>
      <c r="R13" s="5"/>
      <c r="S13" s="5"/>
      <c r="T13" s="5"/>
    </row>
    <row r="14" ht="12">
      <c r="G14" s="2"/>
    </row>
    <row r="15" spans="7:12" ht="12">
      <c r="G15" t="s">
        <v>0</v>
      </c>
      <c r="H15" s="2">
        <f>INT((MIN(B2:B13)-ABS(MAX(B2:B13)-MIN(B2:B13))*0.1))</f>
        <v>73</v>
      </c>
      <c r="I15" s="2">
        <f>INT((MIN(C2:C13)-ABS(MAX(C2:C13)-MIN(C2:C13))*0.1))</f>
        <v>47</v>
      </c>
      <c r="J15" s="2">
        <f>INT((MIN(D2:D13)-ABS(MAX(D2:D13)-MIN(D2:D13))*0.1))</f>
        <v>-31</v>
      </c>
      <c r="K15" s="2" t="s">
        <v>33</v>
      </c>
      <c r="L15">
        <f>M2-1/10</f>
        <v>-0.1</v>
      </c>
    </row>
    <row r="16" spans="7:12" ht="12">
      <c r="G16" t="s">
        <v>1</v>
      </c>
      <c r="H16" s="2">
        <f>ROUND((MAX(B2:B13)+ABS(MAX(B2:B13)-MIN(B2:B13))*0.1),0)</f>
        <v>120</v>
      </c>
      <c r="I16" s="2">
        <f>ROUND((MAX(C2:C13)+ABS(MAX(C2:C13)-MIN(C2:C13))*0.1),0)</f>
        <v>82</v>
      </c>
      <c r="J16" s="2">
        <f>ROUND((MAX(D2:D13)+ABS(MAX(D2:D13)-MIN(D2:D13))*0.1),0)</f>
        <v>44</v>
      </c>
      <c r="K16" s="2" t="s">
        <v>34</v>
      </c>
      <c r="L16">
        <f>M10+1/10</f>
        <v>0.8999999999999999</v>
      </c>
    </row>
    <row r="17" spans="7:12" ht="12">
      <c r="G17" t="s">
        <v>32</v>
      </c>
      <c r="H17" s="2">
        <f>H16-H15</f>
        <v>47</v>
      </c>
      <c r="I17" s="2">
        <f>I16-I15</f>
        <v>35</v>
      </c>
      <c r="J17" s="2">
        <f>J16-J15</f>
        <v>75</v>
      </c>
      <c r="K17" s="2" t="s">
        <v>35</v>
      </c>
      <c r="L17">
        <f>1/10</f>
        <v>0.1</v>
      </c>
    </row>
    <row r="36" ht="12">
      <c r="K36" t="s">
        <v>18</v>
      </c>
    </row>
    <row r="38" ht="12">
      <c r="K38" s="1" t="s">
        <v>19</v>
      </c>
    </row>
  </sheetData>
  <sheetProtection/>
  <hyperlinks>
    <hyperlink ref="K38" r:id="rId1" display="http://www.prodomosua.it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8">
      <selection activeCell="C16" sqref="C16"/>
    </sheetView>
  </sheetViews>
  <sheetFormatPr defaultColWidth="9.140625" defaultRowHeight="12"/>
  <cols>
    <col min="17" max="17" width="15.8515625" style="0" customWidth="1"/>
  </cols>
  <sheetData>
    <row r="1" spans="1:26" ht="12">
      <c r="A1" t="s">
        <v>37</v>
      </c>
      <c r="B1" s="3" t="s">
        <v>36</v>
      </c>
      <c r="C1" s="3" t="s">
        <v>38</v>
      </c>
      <c r="D1" s="3" t="s">
        <v>39</v>
      </c>
      <c r="E1" s="3" t="s">
        <v>41</v>
      </c>
      <c r="F1" s="3" t="s">
        <v>40</v>
      </c>
      <c r="G1" s="3"/>
      <c r="H1" s="3" t="s">
        <v>8</v>
      </c>
      <c r="I1" s="3"/>
      <c r="J1" s="3" t="s">
        <v>45</v>
      </c>
      <c r="K1" s="3" t="s">
        <v>42</v>
      </c>
      <c r="L1" s="3" t="s">
        <v>46</v>
      </c>
      <c r="M1" s="3" t="s">
        <v>43</v>
      </c>
      <c r="N1" s="3" t="s">
        <v>47</v>
      </c>
      <c r="O1" s="3" t="s">
        <v>44</v>
      </c>
      <c r="P1" s="3"/>
      <c r="Q1" s="3" t="s">
        <v>52</v>
      </c>
      <c r="R1" s="3" t="s">
        <v>48</v>
      </c>
      <c r="S1" s="3" t="s">
        <v>49</v>
      </c>
      <c r="T1" s="3" t="s">
        <v>11</v>
      </c>
      <c r="U1" s="3" t="s">
        <v>50</v>
      </c>
      <c r="V1" s="3" t="s">
        <v>13</v>
      </c>
      <c r="W1" s="3" t="s">
        <v>14</v>
      </c>
      <c r="X1" s="3" t="s">
        <v>51</v>
      </c>
      <c r="Y1" s="3" t="s">
        <v>16</v>
      </c>
      <c r="Z1" s="3" t="s">
        <v>17</v>
      </c>
    </row>
    <row r="2" spans="1:26" ht="12">
      <c r="A2" s="4">
        <v>80</v>
      </c>
      <c r="B2" s="4">
        <v>80</v>
      </c>
      <c r="C2" s="4">
        <v>100</v>
      </c>
      <c r="D2" s="4">
        <f>B2+10</f>
        <v>90</v>
      </c>
      <c r="E2" s="4">
        <v>120</v>
      </c>
      <c r="F2" s="4">
        <f>D2+10</f>
        <v>100</v>
      </c>
      <c r="G2" s="3"/>
      <c r="H2" s="3">
        <f>(ROW()-2)</f>
        <v>0</v>
      </c>
      <c r="I2" s="4">
        <v>0</v>
      </c>
      <c r="J2" s="4">
        <f>(A2-J$15)/J$17*10</f>
        <v>0.5128205128205128</v>
      </c>
      <c r="K2" s="4">
        <f>(B2-K$15)/K$17</f>
        <v>0.9210526315789473</v>
      </c>
      <c r="L2" s="4">
        <f>(C2-L$15)/L$17*10</f>
        <v>1.794871794871795</v>
      </c>
      <c r="M2" s="4">
        <f>(D2-M$15)/M$17</f>
        <v>0.11538461538461539</v>
      </c>
      <c r="N2" s="4">
        <f>(E2-N$15)/N$17*10</f>
        <v>3.076923076923077</v>
      </c>
      <c r="O2" s="4">
        <f>(F2-O$15)/O$17</f>
        <v>0.09615384615384616</v>
      </c>
      <c r="P2" s="4"/>
      <c r="Q2" s="6">
        <f>$J$15+(ROW()-2)*$J$17/10</f>
        <v>72</v>
      </c>
      <c r="R2" s="5">
        <v>-3</v>
      </c>
      <c r="S2" s="5">
        <v>0</v>
      </c>
      <c r="T2" s="5">
        <f aca="true" t="shared" si="0" ref="T2:T12">(K$16-K$15)/10*(ROW()-2)+K$15</f>
        <v>45</v>
      </c>
      <c r="U2" s="5">
        <v>-2</v>
      </c>
      <c r="V2" s="5">
        <f>S2</f>
        <v>0</v>
      </c>
      <c r="W2" s="5">
        <f aca="true" t="shared" si="1" ref="W2:W12">(M$16-M$15)/10*(ROW()-2)+M$15</f>
        <v>87</v>
      </c>
      <c r="X2" s="5">
        <v>-1</v>
      </c>
      <c r="Y2" s="5">
        <f>V2</f>
        <v>0</v>
      </c>
      <c r="Z2" s="5">
        <f aca="true" t="shared" si="2" ref="Z2:Z12">(O$16-O$15)/10*(ROW()-2)+O$15</f>
        <v>95</v>
      </c>
    </row>
    <row r="3" spans="1:26" ht="12">
      <c r="A3" s="4">
        <f ca="1">A2+RAND()*20</f>
        <v>82.15156928006694</v>
      </c>
      <c r="B3" s="4">
        <f ca="1">B2+RAND()*20-RAND()*20</f>
        <v>75.80548326734626</v>
      </c>
      <c r="C3" s="4">
        <f aca="true" ca="1" t="shared" si="3" ref="C3:E13">C2+RAND()*20</f>
        <v>103.71814146669975</v>
      </c>
      <c r="D3" s="4">
        <f ca="1">D2+RAND()*20-RAND()*20</f>
        <v>94.46984628584033</v>
      </c>
      <c r="E3" s="4">
        <f ca="1" t="shared" si="3"/>
        <v>136.81934987268332</v>
      </c>
      <c r="F3" s="4">
        <f ca="1">F2+RAND()*20-RAND()*20</f>
        <v>106.75481890019391</v>
      </c>
      <c r="G3" s="3"/>
      <c r="H3" s="3">
        <f aca="true" t="shared" si="4" ref="H3:H13">(ROW()-2)</f>
        <v>1</v>
      </c>
      <c r="I3" s="4">
        <v>0</v>
      </c>
      <c r="J3" s="4">
        <f aca="true" t="shared" si="5" ref="J3:J13">(A3-J$15)/J$17*10</f>
        <v>0.6507416205171114</v>
      </c>
      <c r="K3" s="4">
        <f>(B3-K$15)/K$17</f>
        <v>0.8106706122985858</v>
      </c>
      <c r="L3" s="4">
        <f aca="true" t="shared" si="6" ref="L3:L13">(C3-L$15)/L$17*10</f>
        <v>2.0332141965833173</v>
      </c>
      <c r="M3" s="4">
        <f>(D3-M$15)/M$17</f>
        <v>0.2873017802246282</v>
      </c>
      <c r="N3" s="4">
        <f aca="true" t="shared" si="7" ref="N3:N13">(E3-N$15)/N$17*10</f>
        <v>4.1550865303002125</v>
      </c>
      <c r="O3" s="4">
        <f>(F3-O$15)/O$17</f>
        <v>0.22605420961911366</v>
      </c>
      <c r="P3" s="4"/>
      <c r="Q3" s="6">
        <f aca="true" t="shared" si="8" ref="Q3:Q13">$J$15+(ROW()-2)*$J$17/10</f>
        <v>87.6</v>
      </c>
      <c r="R3" s="5">
        <v>-3</v>
      </c>
      <c r="S3" s="5">
        <f>S2+0.1</f>
        <v>0.1</v>
      </c>
      <c r="T3" s="5">
        <f t="shared" si="0"/>
        <v>48.8</v>
      </c>
      <c r="U3" s="5">
        <v>-2</v>
      </c>
      <c r="V3" s="5">
        <f aca="true" t="shared" si="9" ref="V3:V12">S3</f>
        <v>0.1</v>
      </c>
      <c r="W3" s="5">
        <f t="shared" si="1"/>
        <v>89.6</v>
      </c>
      <c r="X3" s="5">
        <v>-1</v>
      </c>
      <c r="Y3" s="5">
        <f aca="true" t="shared" si="10" ref="Y3:Y12">V3</f>
        <v>0.1</v>
      </c>
      <c r="Z3" s="5">
        <f t="shared" si="2"/>
        <v>100.2</v>
      </c>
    </row>
    <row r="4" spans="1:26" ht="12">
      <c r="A4" s="4">
        <f aca="true" ca="1" t="shared" si="11" ref="A4:A13">A3+RAND()*20</f>
        <v>83.71740194196298</v>
      </c>
      <c r="B4" s="4">
        <f aca="true" ca="1" t="shared" si="12" ref="A4:F13">B3+RAND()*20-RAND()*20</f>
        <v>69.48403900578442</v>
      </c>
      <c r="C4" s="4">
        <f ca="1" t="shared" si="3"/>
        <v>104.98115305628079</v>
      </c>
      <c r="D4" s="4">
        <f ca="1" t="shared" si="12"/>
        <v>101.29410960135326</v>
      </c>
      <c r="E4" s="4">
        <f ca="1" t="shared" si="3"/>
        <v>153.48127462816657</v>
      </c>
      <c r="F4" s="4">
        <f ca="1" t="shared" si="12"/>
        <v>116.65533164935225</v>
      </c>
      <c r="G4" s="3"/>
      <c r="H4" s="3">
        <f t="shared" si="4"/>
        <v>2</v>
      </c>
      <c r="I4" s="4">
        <v>0</v>
      </c>
      <c r="J4" s="4">
        <f t="shared" si="5"/>
        <v>0.7511155091001908</v>
      </c>
      <c r="K4" s="4">
        <f>(B4-K$15)/K$17</f>
        <v>0.6443168159416954</v>
      </c>
      <c r="L4" s="4">
        <f t="shared" si="6"/>
        <v>2.1141764779667174</v>
      </c>
      <c r="M4" s="4">
        <f>(D4-M$15)/M$17</f>
        <v>0.5497734462058944</v>
      </c>
      <c r="N4" s="4">
        <f t="shared" si="7"/>
        <v>5.223158630010678</v>
      </c>
      <c r="O4" s="4">
        <f>(F4-O$15)/O$17</f>
        <v>0.41644868556446635</v>
      </c>
      <c r="P4" s="4"/>
      <c r="Q4" s="6">
        <f t="shared" si="8"/>
        <v>103.2</v>
      </c>
      <c r="R4" s="5">
        <v>-3</v>
      </c>
      <c r="S4" s="5">
        <f aca="true" t="shared" si="13" ref="S4:S12">S3+0.1</f>
        <v>0.2</v>
      </c>
      <c r="T4" s="5">
        <f t="shared" si="0"/>
        <v>52.6</v>
      </c>
      <c r="U4" s="5">
        <v>-2</v>
      </c>
      <c r="V4" s="5">
        <f t="shared" si="9"/>
        <v>0.2</v>
      </c>
      <c r="W4" s="5">
        <f t="shared" si="1"/>
        <v>92.2</v>
      </c>
      <c r="X4" s="5">
        <v>-1</v>
      </c>
      <c r="Y4" s="5">
        <f t="shared" si="10"/>
        <v>0.2</v>
      </c>
      <c r="Z4" s="5">
        <f t="shared" si="2"/>
        <v>105.4</v>
      </c>
    </row>
    <row r="5" spans="1:26" ht="12">
      <c r="A5" s="4">
        <f ca="1" t="shared" si="11"/>
        <v>89.28000611476496</v>
      </c>
      <c r="B5" s="4">
        <f ca="1" t="shared" si="12"/>
        <v>51.81639828044324</v>
      </c>
      <c r="C5" s="4">
        <f ca="1" t="shared" si="3"/>
        <v>116.84204697561725</v>
      </c>
      <c r="D5" s="4">
        <f ca="1" t="shared" si="12"/>
        <v>104.80342932621913</v>
      </c>
      <c r="E5" s="4">
        <f ca="1" t="shared" si="3"/>
        <v>154.4194831824944</v>
      </c>
      <c r="F5" s="4">
        <f ca="1" t="shared" si="12"/>
        <v>125.59796522223658</v>
      </c>
      <c r="G5" s="3"/>
      <c r="H5" s="3">
        <f t="shared" si="4"/>
        <v>3</v>
      </c>
      <c r="I5" s="4">
        <v>0</v>
      </c>
      <c r="J5" s="4">
        <f t="shared" si="5"/>
        <v>1.1076926996644203</v>
      </c>
      <c r="K5" s="4">
        <f>(B5-K$15)/K$17</f>
        <v>0.1793789021169273</v>
      </c>
      <c r="L5" s="4">
        <f t="shared" si="6"/>
        <v>2.874490190744696</v>
      </c>
      <c r="M5" s="4">
        <f>(D5-M$15)/M$17</f>
        <v>0.6847472817776589</v>
      </c>
      <c r="N5" s="4">
        <f t="shared" si="7"/>
        <v>5.283300204006051</v>
      </c>
      <c r="O5" s="4">
        <f>(F5-O$15)/O$17</f>
        <v>0.5884224081199343</v>
      </c>
      <c r="P5" s="4"/>
      <c r="Q5" s="6">
        <f t="shared" si="8"/>
        <v>118.8</v>
      </c>
      <c r="R5" s="5">
        <v>-3</v>
      </c>
      <c r="S5" s="5">
        <f t="shared" si="13"/>
        <v>0.30000000000000004</v>
      </c>
      <c r="T5" s="5">
        <f t="shared" si="0"/>
        <v>56.4</v>
      </c>
      <c r="U5" s="5">
        <v>-2</v>
      </c>
      <c r="V5" s="5">
        <f t="shared" si="9"/>
        <v>0.30000000000000004</v>
      </c>
      <c r="W5" s="5">
        <f t="shared" si="1"/>
        <v>94.8</v>
      </c>
      <c r="X5" s="5">
        <v>-1</v>
      </c>
      <c r="Y5" s="5">
        <f t="shared" si="10"/>
        <v>0.30000000000000004</v>
      </c>
      <c r="Z5" s="5">
        <f t="shared" si="2"/>
        <v>110.6</v>
      </c>
    </row>
    <row r="6" spans="1:26" ht="12">
      <c r="A6" s="4">
        <f ca="1" t="shared" si="11"/>
        <v>104.81967605100579</v>
      </c>
      <c r="B6" s="4">
        <f ca="1" t="shared" si="12"/>
        <v>48.79463995995653</v>
      </c>
      <c r="C6" s="4">
        <f ca="1" t="shared" si="3"/>
        <v>132.1364615164557</v>
      </c>
      <c r="D6" s="4">
        <f ca="1" t="shared" si="12"/>
        <v>110.6464637096168</v>
      </c>
      <c r="E6" s="4">
        <f ca="1" t="shared" si="3"/>
        <v>155.12351532168523</v>
      </c>
      <c r="F6" s="4">
        <f ca="1" t="shared" si="12"/>
        <v>142.22962324541834</v>
      </c>
      <c r="G6" s="3"/>
      <c r="H6" s="3">
        <f t="shared" si="4"/>
        <v>4</v>
      </c>
      <c r="I6" s="4">
        <v>0</v>
      </c>
      <c r="J6" s="4">
        <f t="shared" si="5"/>
        <v>2.1038253878849864</v>
      </c>
      <c r="K6" s="4">
        <f>(B6-K$15)/K$17</f>
        <v>0.09985894631464544</v>
      </c>
      <c r="L6" s="4">
        <f t="shared" si="6"/>
        <v>3.854901379259981</v>
      </c>
      <c r="M6" s="4">
        <f>(D6-M$15)/M$17</f>
        <v>0.9094793734467999</v>
      </c>
      <c r="N6" s="4">
        <f t="shared" si="7"/>
        <v>5.328430469338797</v>
      </c>
      <c r="O6" s="4">
        <f>(F6-O$15)/O$17</f>
        <v>0.9082619854888142</v>
      </c>
      <c r="P6" s="4"/>
      <c r="Q6" s="6">
        <f t="shared" si="8"/>
        <v>134.4</v>
      </c>
      <c r="R6" s="5">
        <v>-3</v>
      </c>
      <c r="S6" s="5">
        <f t="shared" si="13"/>
        <v>0.4</v>
      </c>
      <c r="T6" s="5">
        <f t="shared" si="0"/>
        <v>60.2</v>
      </c>
      <c r="U6" s="5">
        <v>-2</v>
      </c>
      <c r="V6" s="5">
        <f t="shared" si="9"/>
        <v>0.4</v>
      </c>
      <c r="W6" s="5">
        <f t="shared" si="1"/>
        <v>97.4</v>
      </c>
      <c r="X6" s="5">
        <v>-1</v>
      </c>
      <c r="Y6" s="5">
        <f t="shared" si="10"/>
        <v>0.4</v>
      </c>
      <c r="Z6" s="5">
        <f t="shared" si="2"/>
        <v>115.8</v>
      </c>
    </row>
    <row r="7" spans="1:26" ht="12">
      <c r="A7" s="4">
        <f ca="1" t="shared" si="11"/>
        <v>105.75822981294493</v>
      </c>
      <c r="B7" s="4">
        <f ca="1" t="shared" si="12"/>
        <v>48.947953482208334</v>
      </c>
      <c r="C7" s="4">
        <f ca="1" t="shared" si="3"/>
        <v>133.99290665835875</v>
      </c>
      <c r="D7" s="4">
        <f ca="1" t="shared" si="12"/>
        <v>104.83620418847592</v>
      </c>
      <c r="E7" s="4">
        <f ca="1" t="shared" si="3"/>
        <v>166.33224802841227</v>
      </c>
      <c r="F7" s="4">
        <f ca="1" t="shared" si="12"/>
        <v>134.06858406865433</v>
      </c>
      <c r="G7" s="3"/>
      <c r="H7" s="3">
        <f t="shared" si="4"/>
        <v>5</v>
      </c>
      <c r="I7" s="4">
        <v>0</v>
      </c>
      <c r="J7" s="4">
        <f t="shared" si="5"/>
        <v>2.163989090573393</v>
      </c>
      <c r="K7" s="4">
        <f>(B7-K$15)/K$17</f>
        <v>0.10389351268969299</v>
      </c>
      <c r="L7" s="4">
        <f t="shared" si="6"/>
        <v>3.9739042729717147</v>
      </c>
      <c r="M7" s="4">
        <f>(D7-M$15)/M$17</f>
        <v>0.6860078534029199</v>
      </c>
      <c r="N7" s="4">
        <f t="shared" si="7"/>
        <v>6.046938976180273</v>
      </c>
      <c r="O7" s="4">
        <f>(F7-O$15)/O$17</f>
        <v>0.7513189243971987</v>
      </c>
      <c r="P7" s="4"/>
      <c r="Q7" s="6">
        <f t="shared" si="8"/>
        <v>150</v>
      </c>
      <c r="R7" s="5">
        <v>-3</v>
      </c>
      <c r="S7" s="5">
        <f t="shared" si="13"/>
        <v>0.5</v>
      </c>
      <c r="T7" s="5">
        <f t="shared" si="0"/>
        <v>64</v>
      </c>
      <c r="U7" s="5">
        <v>-2</v>
      </c>
      <c r="V7" s="5">
        <f t="shared" si="9"/>
        <v>0.5</v>
      </c>
      <c r="W7" s="5">
        <f t="shared" si="1"/>
        <v>100</v>
      </c>
      <c r="X7" s="5">
        <v>-1</v>
      </c>
      <c r="Y7" s="5">
        <f t="shared" si="10"/>
        <v>0.5</v>
      </c>
      <c r="Z7" s="5">
        <f t="shared" si="2"/>
        <v>121</v>
      </c>
    </row>
    <row r="8" spans="1:26" ht="12">
      <c r="A8" s="4">
        <f ca="1" t="shared" si="11"/>
        <v>116.8691649889017</v>
      </c>
      <c r="B8" s="4">
        <f ca="1" t="shared" si="12"/>
        <v>54.105048825728694</v>
      </c>
      <c r="C8" s="4">
        <f ca="1" t="shared" si="3"/>
        <v>140.00200900498731</v>
      </c>
      <c r="D8" s="4">
        <f ca="1" t="shared" si="12"/>
        <v>97.62858792839607</v>
      </c>
      <c r="E8" s="4">
        <f ca="1" t="shared" si="3"/>
        <v>184.6610257645064</v>
      </c>
      <c r="F8" s="4">
        <f ca="1" t="shared" si="12"/>
        <v>142.4007391143044</v>
      </c>
      <c r="G8" s="3"/>
      <c r="H8" s="3">
        <f t="shared" si="4"/>
        <v>6</v>
      </c>
      <c r="I8" s="4">
        <v>0</v>
      </c>
      <c r="J8" s="4">
        <f t="shared" si="5"/>
        <v>2.876228524929596</v>
      </c>
      <c r="K8" s="4">
        <f>(B8-K$15)/K$17</f>
        <v>0.23960654804549195</v>
      </c>
      <c r="L8" s="4">
        <f t="shared" si="6"/>
        <v>4.359103141345341</v>
      </c>
      <c r="M8" s="4">
        <f>(D8-M$15)/M$17</f>
        <v>0.4087918433998489</v>
      </c>
      <c r="N8" s="4">
        <f t="shared" si="7"/>
        <v>7.221860625929898</v>
      </c>
      <c r="O8" s="4">
        <f>(F8-O$15)/O$17</f>
        <v>0.9115526752750847</v>
      </c>
      <c r="P8" s="4"/>
      <c r="Q8" s="6">
        <f t="shared" si="8"/>
        <v>165.6</v>
      </c>
      <c r="R8" s="5">
        <v>-3</v>
      </c>
      <c r="S8" s="5">
        <f t="shared" si="13"/>
        <v>0.6</v>
      </c>
      <c r="T8" s="5">
        <f t="shared" si="0"/>
        <v>67.8</v>
      </c>
      <c r="U8" s="5">
        <v>-2</v>
      </c>
      <c r="V8" s="5">
        <f t="shared" si="9"/>
        <v>0.6</v>
      </c>
      <c r="W8" s="5">
        <f t="shared" si="1"/>
        <v>102.6</v>
      </c>
      <c r="X8" s="5">
        <v>-1</v>
      </c>
      <c r="Y8" s="5">
        <f t="shared" si="10"/>
        <v>0.6</v>
      </c>
      <c r="Z8" s="5">
        <f t="shared" si="2"/>
        <v>126.2</v>
      </c>
    </row>
    <row r="9" spans="1:26" ht="12">
      <c r="A9" s="4">
        <f ca="1" t="shared" si="11"/>
        <v>125.46275423487238</v>
      </c>
      <c r="B9" s="4">
        <f ca="1" t="shared" si="12"/>
        <v>69.35555339583345</v>
      </c>
      <c r="C9" s="4">
        <f ca="1" t="shared" si="3"/>
        <v>141.3738248433856</v>
      </c>
      <c r="D9" s="4">
        <f ca="1" t="shared" si="12"/>
        <v>91.19455752540146</v>
      </c>
      <c r="E9" s="4">
        <f ca="1" t="shared" si="3"/>
        <v>187.630697314546</v>
      </c>
      <c r="F9" s="4">
        <f ca="1" t="shared" si="12"/>
        <v>138.49446815037956</v>
      </c>
      <c r="G9" s="3"/>
      <c r="H9" s="3">
        <f t="shared" si="4"/>
        <v>7</v>
      </c>
      <c r="I9" s="4">
        <v>0</v>
      </c>
      <c r="J9" s="4">
        <f t="shared" si="5"/>
        <v>3.4270996304405372</v>
      </c>
      <c r="K9" s="4">
        <f>(B9-K$15)/K$17</f>
        <v>0.6409356156798277</v>
      </c>
      <c r="L9" s="4">
        <f t="shared" si="6"/>
        <v>4.447040054063179</v>
      </c>
      <c r="M9" s="4">
        <f>(D9-M$15)/M$17</f>
        <v>0.161329135592364</v>
      </c>
      <c r="N9" s="4">
        <f t="shared" si="7"/>
        <v>7.412224186829873</v>
      </c>
      <c r="O9" s="4">
        <f>(F9-O$15)/O$17</f>
        <v>0.8364320798149916</v>
      </c>
      <c r="P9" s="4"/>
      <c r="Q9" s="6">
        <f t="shared" si="8"/>
        <v>181.2</v>
      </c>
      <c r="R9" s="5">
        <v>-3</v>
      </c>
      <c r="S9" s="5">
        <f t="shared" si="13"/>
        <v>0.7</v>
      </c>
      <c r="T9" s="5">
        <f t="shared" si="0"/>
        <v>71.6</v>
      </c>
      <c r="U9" s="5">
        <v>-2</v>
      </c>
      <c r="V9" s="5">
        <f t="shared" si="9"/>
        <v>0.7</v>
      </c>
      <c r="W9" s="5">
        <f t="shared" si="1"/>
        <v>105.2</v>
      </c>
      <c r="X9" s="5">
        <v>-1</v>
      </c>
      <c r="Y9" s="5">
        <f t="shared" si="10"/>
        <v>0.7</v>
      </c>
      <c r="Z9" s="5">
        <f t="shared" si="2"/>
        <v>131.4</v>
      </c>
    </row>
    <row r="10" spans="1:26" ht="12">
      <c r="A10" s="4">
        <f ca="1" t="shared" si="11"/>
        <v>126.04577093382333</v>
      </c>
      <c r="B10" s="4">
        <f ca="1" t="shared" si="12"/>
        <v>63.866090458801736</v>
      </c>
      <c r="C10" s="4">
        <f ca="1" t="shared" si="3"/>
        <v>145.86405811171556</v>
      </c>
      <c r="D10" s="4">
        <f ca="1" t="shared" si="12"/>
        <v>94.49679525512123</v>
      </c>
      <c r="E10" s="4">
        <f ca="1" t="shared" si="3"/>
        <v>197.77442079079458</v>
      </c>
      <c r="F10" s="4">
        <f ca="1" t="shared" si="12"/>
        <v>122.93687331152393</v>
      </c>
      <c r="G10" s="3"/>
      <c r="H10" s="3">
        <f t="shared" si="4"/>
        <v>8</v>
      </c>
      <c r="I10" s="4">
        <v>0</v>
      </c>
      <c r="J10" s="4">
        <f t="shared" si="5"/>
        <v>3.464472495757906</v>
      </c>
      <c r="K10" s="4">
        <f>(B10-K$15)/K$17</f>
        <v>0.49647606470530886</v>
      </c>
      <c r="L10" s="4">
        <f t="shared" si="6"/>
        <v>4.734875519981767</v>
      </c>
      <c r="M10" s="4">
        <f>(D10-M$15)/M$17</f>
        <v>0.28833827904312415</v>
      </c>
      <c r="N10" s="4">
        <f t="shared" si="7"/>
        <v>8.062462871204781</v>
      </c>
      <c r="O10" s="4">
        <f>(F10-O$15)/O$17</f>
        <v>0.5372475636831524</v>
      </c>
      <c r="P10" s="4"/>
      <c r="Q10" s="6">
        <f t="shared" si="8"/>
        <v>196.8</v>
      </c>
      <c r="R10" s="5">
        <v>-3</v>
      </c>
      <c r="S10" s="5">
        <f t="shared" si="13"/>
        <v>0.7999999999999999</v>
      </c>
      <c r="T10" s="5">
        <f t="shared" si="0"/>
        <v>75.4</v>
      </c>
      <c r="U10" s="5">
        <v>-2</v>
      </c>
      <c r="V10" s="5">
        <f t="shared" si="9"/>
        <v>0.7999999999999999</v>
      </c>
      <c r="W10" s="5">
        <f t="shared" si="1"/>
        <v>107.8</v>
      </c>
      <c r="X10" s="5">
        <v>-1</v>
      </c>
      <c r="Y10" s="5">
        <f t="shared" si="10"/>
        <v>0.7999999999999999</v>
      </c>
      <c r="Z10" s="5">
        <f t="shared" si="2"/>
        <v>136.6</v>
      </c>
    </row>
    <row r="11" spans="1:26" ht="12">
      <c r="A11" s="4">
        <f ca="1" t="shared" si="11"/>
        <v>137.92910921908293</v>
      </c>
      <c r="B11" s="4">
        <f ca="1" t="shared" si="12"/>
        <v>55.37944081374838</v>
      </c>
      <c r="C11" s="4">
        <f ca="1" t="shared" si="3"/>
        <v>148.95792336614974</v>
      </c>
      <c r="D11" s="4">
        <f ca="1" t="shared" si="12"/>
        <v>89.34292006402165</v>
      </c>
      <c r="E11" s="4">
        <f ca="1" t="shared" si="3"/>
        <v>200.0861980463839</v>
      </c>
      <c r="F11" s="4">
        <f ca="1" t="shared" si="12"/>
        <v>128.08342274052666</v>
      </c>
      <c r="G11" s="3"/>
      <c r="H11" s="3">
        <f t="shared" si="4"/>
        <v>9</v>
      </c>
      <c r="I11" s="4">
        <v>0</v>
      </c>
      <c r="J11" s="4">
        <f t="shared" si="5"/>
        <v>4.226224949941214</v>
      </c>
      <c r="K11" s="4">
        <f>(B11-K$15)/K$17</f>
        <v>0.2731431793091679</v>
      </c>
      <c r="L11" s="4">
        <f t="shared" si="6"/>
        <v>4.93320021577883</v>
      </c>
      <c r="M11" s="4">
        <f>(D11-M$15)/M$17</f>
        <v>0.09011231015467903</v>
      </c>
      <c r="N11" s="4">
        <f t="shared" si="7"/>
        <v>8.210653720922046</v>
      </c>
      <c r="O11" s="4">
        <f>(F11-O$15)/O$17</f>
        <v>0.6362196680870511</v>
      </c>
      <c r="P11" s="4"/>
      <c r="Q11" s="6">
        <f t="shared" si="8"/>
        <v>212.4</v>
      </c>
      <c r="R11" s="5">
        <v>-3</v>
      </c>
      <c r="S11" s="5">
        <f t="shared" si="13"/>
        <v>0.8999999999999999</v>
      </c>
      <c r="T11" s="5">
        <f t="shared" si="0"/>
        <v>79.19999999999999</v>
      </c>
      <c r="U11" s="5">
        <v>-2</v>
      </c>
      <c r="V11" s="5">
        <f t="shared" si="9"/>
        <v>0.8999999999999999</v>
      </c>
      <c r="W11" s="5">
        <f t="shared" si="1"/>
        <v>110.4</v>
      </c>
      <c r="X11" s="5">
        <v>-1</v>
      </c>
      <c r="Y11" s="5">
        <f t="shared" si="10"/>
        <v>0.8999999999999999</v>
      </c>
      <c r="Z11" s="5">
        <f t="shared" si="2"/>
        <v>141.8</v>
      </c>
    </row>
    <row r="12" spans="1:26" ht="12">
      <c r="A12" s="4">
        <f ca="1" t="shared" si="11"/>
        <v>156.2984671126022</v>
      </c>
      <c r="B12" s="4">
        <f ca="1" t="shared" si="12"/>
        <v>64.92750582281067</v>
      </c>
      <c r="C12" s="4">
        <f ca="1" t="shared" si="3"/>
        <v>166.6071488727799</v>
      </c>
      <c r="D12" s="4">
        <f ca="1" t="shared" si="12"/>
        <v>103.01913116387885</v>
      </c>
      <c r="E12" s="4">
        <f ca="1" t="shared" si="3"/>
        <v>206.92792140332875</v>
      </c>
      <c r="F12" s="4">
        <f ca="1" t="shared" si="12"/>
        <v>133.51611717353967</v>
      </c>
      <c r="G12" s="3"/>
      <c r="H12" s="3">
        <f t="shared" si="4"/>
        <v>10</v>
      </c>
      <c r="I12" s="4">
        <v>0</v>
      </c>
      <c r="J12" s="4">
        <f t="shared" si="5"/>
        <v>5.403747891833474</v>
      </c>
      <c r="K12" s="4">
        <f>(B12-K$15)/K$17</f>
        <v>0.5244080479687019</v>
      </c>
      <c r="L12" s="4">
        <f t="shared" si="6"/>
        <v>6.064560825178199</v>
      </c>
      <c r="M12" s="4">
        <f>(D12-M$15)/M$17</f>
        <v>0.6161204293799559</v>
      </c>
      <c r="N12" s="4">
        <f t="shared" si="7"/>
        <v>8.649225730982613</v>
      </c>
      <c r="O12" s="4">
        <f>(F12-O$15)/O$17</f>
        <v>0.7406945610296091</v>
      </c>
      <c r="P12" s="4"/>
      <c r="Q12" s="6">
        <f t="shared" si="8"/>
        <v>228</v>
      </c>
      <c r="R12" s="5">
        <v>-3</v>
      </c>
      <c r="S12" s="5">
        <f t="shared" si="13"/>
        <v>0.9999999999999999</v>
      </c>
      <c r="T12" s="5">
        <f t="shared" si="0"/>
        <v>83</v>
      </c>
      <c r="U12" s="5">
        <v>-2</v>
      </c>
      <c r="V12" s="5">
        <f t="shared" si="9"/>
        <v>0.9999999999999999</v>
      </c>
      <c r="W12" s="5">
        <f t="shared" si="1"/>
        <v>113</v>
      </c>
      <c r="X12" s="5">
        <v>-1</v>
      </c>
      <c r="Y12" s="5">
        <f t="shared" si="10"/>
        <v>0.9999999999999999</v>
      </c>
      <c r="Z12" s="5">
        <f t="shared" si="2"/>
        <v>147</v>
      </c>
    </row>
    <row r="13" spans="1:26" ht="12">
      <c r="A13" s="4">
        <f ca="1" t="shared" si="11"/>
        <v>167.6785124548248</v>
      </c>
      <c r="B13" s="4">
        <f ca="1" t="shared" si="12"/>
        <v>56.3415632488956</v>
      </c>
      <c r="C13" s="4">
        <f ca="1" t="shared" si="3"/>
        <v>185.31983912661713</v>
      </c>
      <c r="D13" s="4">
        <f ca="1" t="shared" si="12"/>
        <v>91.86244514470017</v>
      </c>
      <c r="E13" s="4">
        <f ca="1" t="shared" si="3"/>
        <v>226.11714888508</v>
      </c>
      <c r="F13" s="4">
        <f ca="1" t="shared" si="12"/>
        <v>129.20535932380855</v>
      </c>
      <c r="G13" s="3"/>
      <c r="H13" s="3">
        <f t="shared" si="4"/>
        <v>11</v>
      </c>
      <c r="I13" s="4">
        <v>0</v>
      </c>
      <c r="J13" s="4">
        <f t="shared" si="5"/>
        <v>6.133237977873386</v>
      </c>
      <c r="K13" s="4">
        <f>(B13-K$15)/K$17</f>
        <v>0.29846219076041064</v>
      </c>
      <c r="L13" s="4">
        <f t="shared" si="6"/>
        <v>7.264092251706225</v>
      </c>
      <c r="M13" s="4">
        <f>(D13-M$15)/M$17</f>
        <v>0.18701712095000672</v>
      </c>
      <c r="N13" s="4">
        <f t="shared" si="7"/>
        <v>9.879304415710257</v>
      </c>
      <c r="O13" s="4">
        <f>(F13-O$15)/O$17</f>
        <v>0.6577953716117029</v>
      </c>
      <c r="P13" s="4"/>
      <c r="R13" s="5"/>
      <c r="S13" s="5"/>
      <c r="T13" s="5"/>
      <c r="U13" s="5"/>
      <c r="V13" s="5"/>
      <c r="W13" s="5"/>
      <c r="X13" s="5"/>
      <c r="Y13" s="5"/>
      <c r="Z13" s="5"/>
    </row>
    <row r="14" spans="9:19" ht="12">
      <c r="I14" s="2"/>
      <c r="J14" s="2"/>
      <c r="R14" s="7" t="s">
        <v>8</v>
      </c>
      <c r="S14" s="7" t="s">
        <v>53</v>
      </c>
    </row>
    <row r="15" spans="9:19" ht="12">
      <c r="I15" t="s">
        <v>0</v>
      </c>
      <c r="J15" s="2">
        <f>INT(MIN(A2:A13,C2:C13,E2:E13)*0.9)</f>
        <v>72</v>
      </c>
      <c r="K15" s="2">
        <f>INT((MIN(B2:B13)-ABS(MAX(B2:B13)-MIN(B2:B13))*0.1))</f>
        <v>45</v>
      </c>
      <c r="L15" s="2">
        <f>J15</f>
        <v>72</v>
      </c>
      <c r="M15" s="2">
        <f>INT((MIN(D2:D13)-ABS(MAX(D2:D13)-MIN(D2:D13))*0.1))</f>
        <v>87</v>
      </c>
      <c r="N15" s="2">
        <f>L15</f>
        <v>72</v>
      </c>
      <c r="O15" s="2">
        <f>INT((MIN(F2:F13)-ABS(MAX(F2:F13)-MIN(F2:F13))*0.1))</f>
        <v>95</v>
      </c>
      <c r="P15" s="2"/>
      <c r="Q15" s="2" t="s">
        <v>33</v>
      </c>
      <c r="R15" s="3">
        <v>-3</v>
      </c>
      <c r="S15" s="3">
        <f>S2-1/10</f>
        <v>-0.1</v>
      </c>
    </row>
    <row r="16" spans="9:19" ht="12">
      <c r="I16" t="s">
        <v>1</v>
      </c>
      <c r="J16" s="2">
        <f>ROUND(MAX(A2:A13,C2:C13,E2:E13)*1.01,0)</f>
        <v>228</v>
      </c>
      <c r="K16" s="2">
        <f>ROUND((MAX(B2:B13)+ABS(MAX(B2:B13)-MIN(B2:B13))*0.1),0)</f>
        <v>83</v>
      </c>
      <c r="L16" s="2">
        <f>J16</f>
        <v>228</v>
      </c>
      <c r="M16" s="2">
        <f>ROUND((MAX(D2:D13)+ABS(MAX(D2:D13)-MIN(D2:D13))*0.1),0)</f>
        <v>113</v>
      </c>
      <c r="N16" s="2">
        <f>L16</f>
        <v>228</v>
      </c>
      <c r="O16" s="2">
        <f>ROUND((MAX(F2:F13)+ABS(MAX(F2:F13)-MIN(F2:F13))*0.1),0)</f>
        <v>147</v>
      </c>
      <c r="P16" s="2"/>
      <c r="Q16" s="2" t="s">
        <v>34</v>
      </c>
      <c r="R16" s="3">
        <v>11</v>
      </c>
      <c r="S16" s="3">
        <f>S10+1/10</f>
        <v>0.8999999999999999</v>
      </c>
    </row>
    <row r="17" spans="9:19" ht="12">
      <c r="I17" t="s">
        <v>32</v>
      </c>
      <c r="J17" s="2">
        <f>J16-J15</f>
        <v>156</v>
      </c>
      <c r="K17" s="2">
        <f>K16-K15</f>
        <v>38</v>
      </c>
      <c r="L17" s="2">
        <f>J17</f>
        <v>156</v>
      </c>
      <c r="M17" s="2">
        <f>M16-M15</f>
        <v>26</v>
      </c>
      <c r="N17" s="2">
        <f>L17</f>
        <v>156</v>
      </c>
      <c r="O17" s="2">
        <f>O16-O15</f>
        <v>52</v>
      </c>
      <c r="P17" s="2"/>
      <c r="Q17" s="2" t="s">
        <v>35</v>
      </c>
      <c r="R17" s="3">
        <v>1</v>
      </c>
      <c r="S17" s="3">
        <f>1/10</f>
        <v>0.1</v>
      </c>
    </row>
    <row r="18" spans="10:15" ht="12">
      <c r="J18" s="2">
        <f>MAX(A2:A13,C2:C13,E2:E13)</f>
        <v>226.11714888508</v>
      </c>
      <c r="O18" s="2"/>
    </row>
    <row r="36" ht="12">
      <c r="Q36" t="s">
        <v>18</v>
      </c>
    </row>
    <row r="38" ht="12">
      <c r="Q38" s="1" t="s">
        <v>19</v>
      </c>
    </row>
  </sheetData>
  <sheetProtection/>
  <hyperlinks>
    <hyperlink ref="Q38" r:id="rId1" display="http://www.prodomosua.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ProDomoSua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cinquegrani</dc:creator>
  <cp:keywords/>
  <dc:description/>
  <cp:lastModifiedBy>fernando cinquegrani</cp:lastModifiedBy>
  <dcterms:created xsi:type="dcterms:W3CDTF">2005-03-17T18:18:02Z</dcterms:created>
  <dcterms:modified xsi:type="dcterms:W3CDTF">2018-12-08T09:19:19Z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